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tabRatio="875" activeTab="0"/>
  </bookViews>
  <sheets>
    <sheet name="Awards" sheetId="1" r:id="rId1"/>
    <sheet name="Test Environment" sheetId="2" r:id="rId2"/>
    <sheet name="Test Collection" sheetId="3" r:id="rId3"/>
    <sheet name="Boot Time" sheetId="4" r:id="rId4"/>
    <sheet name="Idling" sheetId="5" r:id="rId5"/>
    <sheet name="On-access" sheetId="6" r:id="rId6"/>
    <sheet name="On-demand" sheetId="7" r:id="rId7"/>
    <sheet name="HTTP" sheetId="8" r:id="rId8"/>
    <sheet name="Starting Office Programs" sheetId="9" r:id="rId9"/>
  </sheets>
  <definedNames/>
  <calcPr fullCalcOnLoad="1"/>
</workbook>
</file>

<file path=xl/sharedStrings.xml><?xml version="1.0" encoding="utf-8"?>
<sst xmlns="http://schemas.openxmlformats.org/spreadsheetml/2006/main" count="912" uniqueCount="394">
  <si>
    <t>Available</t>
  </si>
  <si>
    <t>System Cache</t>
  </si>
  <si>
    <t>No antivirus</t>
  </si>
  <si>
    <t>Word</t>
  </si>
  <si>
    <t>Outlook</t>
  </si>
  <si>
    <t>Adobe Photoshop</t>
  </si>
  <si>
    <t>Trend Micro</t>
  </si>
  <si>
    <t>McAfee</t>
  </si>
  <si>
    <t>Kaspersky</t>
  </si>
  <si>
    <t>AVG</t>
  </si>
  <si>
    <t>Dr.Web</t>
  </si>
  <si>
    <t>Таблица 2: Влияние антивируса на время загрузки системы</t>
  </si>
  <si>
    <t>Компания</t>
  </si>
  <si>
    <t>Time [h:mm:ss]</t>
  </si>
  <si>
    <t>Delay [h:mm:ss]</t>
  </si>
  <si>
    <t>Delay [%]</t>
  </si>
  <si>
    <t>System Cache  (decreased on)
[%]</t>
  </si>
  <si>
    <t xml:space="preserve"> Таблица 4a: Влияние антивирусов на использование системных ресурсов при копировании файлов</t>
  </si>
  <si>
    <t>Available
(reduced by)
[%]</t>
  </si>
  <si>
    <t>Таблица 3а: Использование ресурсов системой в состоянии покоя</t>
  </si>
  <si>
    <t>CPU History
(increased on)
[%]</t>
  </si>
  <si>
    <t>Delay [sec]</t>
  </si>
  <si>
    <t xml:space="preserve"> Delay [%]</t>
  </si>
  <si>
    <t>[%]</t>
  </si>
  <si>
    <t>Процессор</t>
  </si>
  <si>
    <t>Материнская плата</t>
  </si>
  <si>
    <t>Bидеокарта</t>
  </si>
  <si>
    <t>Оперативная память</t>
  </si>
  <si>
    <t>Сеть</t>
  </si>
  <si>
    <t>Операционная система</t>
  </si>
  <si>
    <t>Установленные программы</t>
  </si>
  <si>
    <t>Microsoft Word</t>
  </si>
  <si>
    <t>Microsoft Outlook</t>
  </si>
  <si>
    <t>http://www.anti-malware.ru/</t>
  </si>
  <si>
    <t>Таблица 1д: Версии тестируемых антивирусных продуктов</t>
  </si>
  <si>
    <t>Таблица 1е: Платформа для проведения теста</t>
  </si>
  <si>
    <t xml:space="preserve"> Таблица 3б: Использование ресурсов системой с антивирусом в состоянии покоя относительно эталона </t>
  </si>
  <si>
    <t>Рисунок 2а: Время загрузки операционной системы</t>
  </si>
  <si>
    <t>Рисунок 2б: Замедление загрузки операционной системы</t>
  </si>
  <si>
    <t>Рисунок 4а: Время копирование коллекции чистых файлов</t>
  </si>
  <si>
    <t>Рисунок 4б: Замедление копирования коллекции чистых файлов</t>
  </si>
  <si>
    <t xml:space="preserve">Рисунок 5а: Время сканирование коллекции чистых файлов </t>
  </si>
  <si>
    <t>Antivirus</t>
  </si>
  <si>
    <t>Average Copying Time</t>
  </si>
  <si>
    <t>Average Load of Physical Memory [Kb]</t>
  </si>
  <si>
    <t>Average CPU  Overload</t>
  </si>
  <si>
    <t>Average CPU 
Overload
[%]</t>
  </si>
  <si>
    <t>Average CPU History [%]</t>
  </si>
  <si>
    <t>Available          (reduced by) [Kb]</t>
  </si>
  <si>
    <t>System Cache (decreased on) [Kb]</t>
  </si>
  <si>
    <t>Average Load of Physical Memory</t>
  </si>
  <si>
    <t>System Cache (decreased on) [KB]</t>
  </si>
  <si>
    <t>Available          (reduced by)
[KB]</t>
  </si>
  <si>
    <t>Average Load of Physical Memory  [KB]</t>
  </si>
  <si>
    <t>Average Boot Time [sec]</t>
  </si>
  <si>
    <t>Average Scan Time 
[h:mm:ss]</t>
  </si>
  <si>
    <t>Таблица 7a: Среднее время запуска офисных программ в системе с установленным антивирусом (sec)</t>
  </si>
  <si>
    <t>Таблица 7б:  Средняя задержка старта офисных программ при установленном антивирусе относительно эталона</t>
  </si>
  <si>
    <t>Расширение</t>
  </si>
  <si>
    <t>Размер</t>
  </si>
  <si>
    <t>Распределено</t>
  </si>
  <si>
    <t>Процент</t>
  </si>
  <si>
    <t>Файлы</t>
  </si>
  <si>
    <t>.dll</t>
  </si>
  <si>
    <t>.exe</t>
  </si>
  <si>
    <t>.djvu</t>
  </si>
  <si>
    <t>.sys</t>
  </si>
  <si>
    <t>.pdf</t>
  </si>
  <si>
    <t>.mp3</t>
  </si>
  <si>
    <t>.jpg</t>
  </si>
  <si>
    <t>.avi</t>
  </si>
  <si>
    <t>.bak</t>
  </si>
  <si>
    <t>.cpl</t>
  </si>
  <si>
    <t>.qts</t>
  </si>
  <si>
    <t>.bpl</t>
  </si>
  <si>
    <t>.pif</t>
  </si>
  <si>
    <t>.pptx</t>
  </si>
  <si>
    <t>.ocx</t>
  </si>
  <si>
    <t>.ax</t>
  </si>
  <si>
    <t>.ppt</t>
  </si>
  <si>
    <t>.api</t>
  </si>
  <si>
    <t>.msi</t>
  </si>
  <si>
    <t>.qtx</t>
  </si>
  <si>
    <t>.doc</t>
  </si>
  <si>
    <t>.htm</t>
  </si>
  <si>
    <t>.kdl</t>
  </si>
  <si>
    <t>.ppl</t>
  </si>
  <si>
    <t>.tbp</t>
  </si>
  <si>
    <t>.so</t>
  </si>
  <si>
    <t>.docx</t>
  </si>
  <si>
    <t>.setup</t>
  </si>
  <si>
    <t>.apl</t>
  </si>
  <si>
    <t>.pyd</t>
  </si>
  <si>
    <t>.cav</t>
  </si>
  <si>
    <t>.fmt</t>
  </si>
  <si>
    <t>.rsc</t>
  </si>
  <si>
    <t>.nls</t>
  </si>
  <si>
    <t>.scr</t>
  </si>
  <si>
    <t>.js</t>
  </si>
  <si>
    <t>.plugin</t>
  </si>
  <si>
    <t>.cab</t>
  </si>
  <si>
    <t>.fb2</t>
  </si>
  <si>
    <t>.ngr</t>
  </si>
  <si>
    <t>.acm</t>
  </si>
  <si>
    <t>.0</t>
  </si>
  <si>
    <t>.jar</t>
  </si>
  <si>
    <t>.rus</t>
  </si>
  <si>
    <t>.bin</t>
  </si>
  <si>
    <t>.crl</t>
  </si>
  <si>
    <t>.tsp</t>
  </si>
  <si>
    <t>.wcx</t>
  </si>
  <si>
    <t>.rll</t>
  </si>
  <si>
    <t>.wfx</t>
  </si>
  <si>
    <t>.nlr</t>
  </si>
  <si>
    <t>.mui</t>
  </si>
  <si>
    <t>.com</t>
  </si>
  <si>
    <t>.msc</t>
  </si>
  <si>
    <t>(отсутствует)</t>
  </si>
  <si>
    <t>.ico</t>
  </si>
  <si>
    <t>.wlx</t>
  </si>
  <si>
    <t>.xml</t>
  </si>
  <si>
    <t>.loc</t>
  </si>
  <si>
    <t>.vbs</t>
  </si>
  <si>
    <t>.bat</t>
  </si>
  <si>
    <t>.atr</t>
  </si>
  <si>
    <t>.lnk</t>
  </si>
  <si>
    <t>.sal</t>
  </si>
  <si>
    <t>.idx</t>
  </si>
  <si>
    <t>.m3u</t>
  </si>
  <si>
    <t>Жeсткий диск №2</t>
  </si>
  <si>
    <t>Жeсткий диск №1</t>
  </si>
  <si>
    <t>Таблица 1ж: Состав тестовой коллекции для проведения теста</t>
  </si>
  <si>
    <t>Рисунок 3а: Доступная оперативная память в состоянии покоя (Мб)</t>
  </si>
  <si>
    <t>Рисунок 3б: Потребление оперативной памяти и системного кеша в состоянии покоя (Мб)</t>
  </si>
  <si>
    <t>Server</t>
  </si>
  <si>
    <t>DrWeb Enterprise Server</t>
  </si>
  <si>
    <t>DrWeb</t>
  </si>
  <si>
    <t>6.00.2.201109160</t>
  </si>
  <si>
    <t>6.00.2.201110270</t>
  </si>
  <si>
    <t>4.2.71.3</t>
  </si>
  <si>
    <t>4.0.138</t>
  </si>
  <si>
    <t>4.0.138.12</t>
  </si>
  <si>
    <t>4.5.0.1810</t>
  </si>
  <si>
    <t>4.6.0 build 1029</t>
  </si>
  <si>
    <t>Sophos</t>
  </si>
  <si>
    <t>4.7.0.13</t>
  </si>
  <si>
    <t>Symantec</t>
  </si>
  <si>
    <t>12.1.671.4971</t>
  </si>
  <si>
    <t>10.6.1062</t>
  </si>
  <si>
    <t>Word small file</t>
  </si>
  <si>
    <t>Word  
big file</t>
  </si>
  <si>
    <t>Excel</t>
  </si>
  <si>
    <t>Excel small file</t>
  </si>
  <si>
    <t>Excel
big file</t>
  </si>
  <si>
    <t>PowerPoint</t>
  </si>
  <si>
    <t>PowerPoint small file</t>
  </si>
  <si>
    <t>PowerPoint big file</t>
  </si>
  <si>
    <t>IE9</t>
  </si>
  <si>
    <t>Google Chrome</t>
  </si>
  <si>
    <t>Mozilla Firefox</t>
  </si>
  <si>
    <t xml:space="preserve">Adobe Reader </t>
  </si>
  <si>
    <t>Adobe Reader small file</t>
  </si>
  <si>
    <t>Adobe Reader big file</t>
  </si>
  <si>
    <t>Adobe Photoshop small file</t>
  </si>
  <si>
    <t>Adobe Photoshop big file</t>
  </si>
  <si>
    <t>AutoCAD</t>
  </si>
  <si>
    <t>1C</t>
  </si>
  <si>
    <t>Skype</t>
  </si>
  <si>
    <t>CPU Total [%]</t>
  </si>
  <si>
    <t>2012.0.1873</t>
  </si>
  <si>
    <t>2012.0.1836</t>
  </si>
  <si>
    <t>8.1.0.646</t>
  </si>
  <si>
    <t>9.0.2786</t>
  </si>
  <si>
    <t>10.6 build 1062</t>
  </si>
  <si>
    <t>DualCore AMD Athlon 64 X2, 2000 MHz (10 x 200) 3800+</t>
  </si>
  <si>
    <t>Foxconn MCP61SM2MA</t>
  </si>
  <si>
    <t>NVIDIA GeForce 7100 GS</t>
  </si>
  <si>
    <t>1024 MB</t>
  </si>
  <si>
    <t>WDC WD2500JS-22NCB1</t>
  </si>
  <si>
    <t>100mbit/sec Ethernet (NVIDIA nForce Networking Controller)</t>
  </si>
  <si>
    <t>Microsoft Windows XP SP3 x86 со всеми обновлениями на момент теста</t>
  </si>
  <si>
    <t>CS4 11.0.1</t>
  </si>
  <si>
    <t>Adobe Reader X</t>
  </si>
  <si>
    <t>10.1.1</t>
  </si>
  <si>
    <t>1C Предприятие</t>
  </si>
  <si>
    <t>8.2</t>
  </si>
  <si>
    <t>2012 F.107.0.0</t>
  </si>
  <si>
    <t>2007 12.06612.1000 SP3 MSO 12.0.6607.1100</t>
  </si>
  <si>
    <t>Microsoft Excel</t>
  </si>
  <si>
    <t>2007 12.06611.1000 SP3 MSO 12.0.6607.1000</t>
  </si>
  <si>
    <t>Microsoft Power Point</t>
  </si>
  <si>
    <t>2007 12.06606.1000 SP3 MSO 12.0.6607.1000</t>
  </si>
  <si>
    <t>2007 12.06607.1000 SP3 MSO 12.0.6607.1100</t>
  </si>
  <si>
    <t>Visual Studio</t>
  </si>
  <si>
    <t>2010 10.0.30319.1</t>
  </si>
  <si>
    <t>5.5.59.124</t>
  </si>
  <si>
    <t>15.0.874.120</t>
  </si>
  <si>
    <t>Firefox</t>
  </si>
  <si>
    <t>8.0</t>
  </si>
  <si>
    <t>Opera</t>
  </si>
  <si>
    <t>11.52</t>
  </si>
  <si>
    <t>Internet Explorer</t>
  </si>
  <si>
    <t>8.0.6001.18702</t>
  </si>
  <si>
    <t>Download Master</t>
  </si>
  <si>
    <t>5.12.1.1283</t>
  </si>
  <si>
    <t>WinZip</t>
  </si>
  <si>
    <t>15.0 Pro</t>
  </si>
  <si>
    <t>AIDA64 Extreme Edition</t>
  </si>
  <si>
    <t>2.00.1700</t>
  </si>
  <si>
    <t>Process Explorer</t>
  </si>
  <si>
    <t>15.05</t>
  </si>
  <si>
    <t>AppTimer</t>
  </si>
  <si>
    <t>1.0.0.1008</t>
  </si>
  <si>
    <t>BootTimer</t>
  </si>
  <si>
    <t>1.0.0.1</t>
  </si>
  <si>
    <t>Wget (для скачивания с Apache)</t>
  </si>
  <si>
    <t>1.11.4.3287</t>
  </si>
  <si>
    <t>Apache HTTP Server</t>
  </si>
  <si>
    <t>2.2.21</t>
  </si>
  <si>
    <t>Net.Framework</t>
  </si>
  <si>
    <t>4.0.30319</t>
  </si>
  <si>
    <t>Версии компонентов продуктов</t>
  </si>
  <si>
    <t>Ver. AVG agent</t>
  </si>
  <si>
    <t>Ver. Link Scanner</t>
  </si>
  <si>
    <t>Ver Сервер</t>
  </si>
  <si>
    <t>Ver Консоль</t>
  </si>
  <si>
    <t>База данных Firebird</t>
  </si>
  <si>
    <t>12.5.11</t>
  </si>
  <si>
    <t>DrWeb Antivirus (клиент)</t>
  </si>
  <si>
    <t>Eset Smart Security (клиент)</t>
  </si>
  <si>
    <t>Модуль резидентного сканирования</t>
  </si>
  <si>
    <t>1329(20111031)</t>
  </si>
  <si>
    <t>Модуль расширенной эвристики</t>
  </si>
  <si>
    <t>1118 (20110419)</t>
  </si>
  <si>
    <t>Модуль поддержки архивов</t>
  </si>
  <si>
    <t>1136(20110818)</t>
  </si>
  <si>
    <t>Модуль очистки</t>
  </si>
  <si>
    <t>1051(20110420)</t>
  </si>
  <si>
    <t>Модуль Anti Stelth</t>
  </si>
  <si>
    <t>1026(20110628)</t>
  </si>
  <si>
    <t>Модуль персонального файервола</t>
  </si>
  <si>
    <t>1071 (20110912)</t>
  </si>
  <si>
    <t>Антиспам</t>
  </si>
  <si>
    <t>1017 (20111005)</t>
  </si>
  <si>
    <t>Модуль Eset SysInspector</t>
  </si>
  <si>
    <t>1217(20100907)</t>
  </si>
  <si>
    <t>Модуль поддержки самозащиты</t>
  </si>
  <si>
    <t>1018(20100812)</t>
  </si>
  <si>
    <t>Модуль защиты файловой системы в реальном времени</t>
  </si>
  <si>
    <t>1006 (20110921)</t>
  </si>
  <si>
    <t>Eset Remote Administrator Console</t>
  </si>
  <si>
    <t>Kaspersky Endpoint Security</t>
  </si>
  <si>
    <t>Kaspersky Security Center</t>
  </si>
  <si>
    <t>Microsoft Консоль управления (MMC)</t>
  </si>
  <si>
    <t>3.0</t>
  </si>
  <si>
    <t>SQL Server</t>
  </si>
  <si>
    <t>Ver. Virus scan</t>
  </si>
  <si>
    <t>8.8</t>
  </si>
  <si>
    <t>McAfee Host Intrusion Prevention</t>
  </si>
  <si>
    <t>McAfee Agent</t>
  </si>
  <si>
    <t>McAfee Site Advisor Enterprise</t>
  </si>
  <si>
    <t>3.5.0.573</t>
  </si>
  <si>
    <t>McAfee Virusscan Enterprise + Antispyware</t>
  </si>
  <si>
    <t>8.8.0.777</t>
  </si>
  <si>
    <t>Версия модуля сканирования</t>
  </si>
  <si>
    <t>5400.1158</t>
  </si>
  <si>
    <t>ePolicy Orchestrator (консоль)</t>
  </si>
  <si>
    <t>Solidcore</t>
  </si>
  <si>
    <t>5.1.0</t>
  </si>
  <si>
    <t>Sophos Enterprise Console</t>
  </si>
  <si>
    <t>Sophos Endpoint Security and Control</t>
  </si>
  <si>
    <t>9.7</t>
  </si>
  <si>
    <t>Symantec Endpoint Protection Manager</t>
  </si>
  <si>
    <t>Symantec Endpoint Protection</t>
  </si>
  <si>
    <t>Office Scan Client</t>
  </si>
  <si>
    <t>Virus Scan Engine (32 bit)</t>
  </si>
  <si>
    <t>9.500.1005</t>
  </si>
  <si>
    <t>Smart Scan Agent Pattern</t>
  </si>
  <si>
    <t>8.643.00</t>
  </si>
  <si>
    <t>IntelliTrap Exception Patter</t>
  </si>
  <si>
    <t>0.721.00</t>
  </si>
  <si>
    <t>IntelliTrap Pattern</t>
  </si>
  <si>
    <t>0.163.00</t>
  </si>
  <si>
    <t>Behavior Monitoring Detection Pattern</t>
  </si>
  <si>
    <t>1.316.00</t>
  </si>
  <si>
    <t>Behavior Monitoring Driver</t>
  </si>
  <si>
    <t>2.93.1021</t>
  </si>
  <si>
    <t>Behavior Monitoring Core Service</t>
  </si>
  <si>
    <t>Behavior Monitoring Configuration Pattern</t>
  </si>
  <si>
    <t>1.198.00</t>
  </si>
  <si>
    <t>Policy Enforcement Pattern</t>
  </si>
  <si>
    <t>1.195.00</t>
  </si>
  <si>
    <t>Digital Signature Pattern</t>
  </si>
  <si>
    <t>1.298.00</t>
  </si>
  <si>
    <t>Smart Feedback Engine (32 bit)</t>
  </si>
  <si>
    <t>2.5.1037</t>
  </si>
  <si>
    <t>Office Scan Server</t>
  </si>
  <si>
    <t>10.6 Build 1062</t>
  </si>
  <si>
    <t>Integrated Smart Protection Server</t>
  </si>
  <si>
    <t>2.0 Build 1409</t>
  </si>
  <si>
    <t xml:space="preserve"> Таблица 4d: Замедление системы с антивирусом относительно эталона при копировании файлов</t>
  </si>
  <si>
    <t>Таблица 4с: Влияние антивирусов на использование системных ресурсов при копировании файлов на клиенте №2</t>
  </si>
  <si>
    <t>Таблица 7в: Средняя задержка старта Outlook</t>
  </si>
  <si>
    <t>Word big file</t>
  </si>
  <si>
    <t>Excel big file</t>
  </si>
  <si>
    <t>Таблица 7г: Средняя задержка старта Word</t>
  </si>
  <si>
    <t>Таблица 7д: Средняя задержка старта Word small file</t>
  </si>
  <si>
    <t>Таблица 7е: Средняя задержка старта Word big file</t>
  </si>
  <si>
    <t>Таблица 7ж: Средняя задержка старта Excel</t>
  </si>
  <si>
    <t>Таблица 7з: Средняя задержка старта Excel small file</t>
  </si>
  <si>
    <t>Таблица 7и: Средняя задержка старта Excel big file</t>
  </si>
  <si>
    <t>Таблица 7к: Средняя задержка старта PowerPoint</t>
  </si>
  <si>
    <t>Таблица 7л: Средняя задержка старта PowerPoint small file</t>
  </si>
  <si>
    <t>Таблица 7м: Средняя задержка старта PowerPoint big file</t>
  </si>
  <si>
    <t>Таблица 7н: Средняя задержка старта IE9</t>
  </si>
  <si>
    <t>Таблица 7о: Средняя задержка старта Google Chrome</t>
  </si>
  <si>
    <t>Таблица 7п: Средняя задержка старта Mozila Firefox</t>
  </si>
  <si>
    <t>Таблица 7р: Средняя задержка старта Adobe Reader</t>
  </si>
  <si>
    <t>Таблица 7с: Средняя задержка старта Adobe Reader small file</t>
  </si>
  <si>
    <t>Таблица 7т: Средняя задержка старта Adobe Reader big file</t>
  </si>
  <si>
    <t>Таблица 7у: Средняя задержка старта Adobe Photoshop</t>
  </si>
  <si>
    <t>Таблица 7ф: Средняя задержка старта Adobe Photoshop small file</t>
  </si>
  <si>
    <t>Таблица 7х: Средняя задержка старта Adobe Photoshop big file</t>
  </si>
  <si>
    <t>Таблица 7ц: Средняя задержка старта AutoCAD</t>
  </si>
  <si>
    <t>Таблица 7ч: Средняя задержка старта MS Visual Studio</t>
  </si>
  <si>
    <t>Таблица 7ш: Средняя задержка старта 1C</t>
  </si>
  <si>
    <t>Таблица 7щ: Средняя задержка старта Skype</t>
  </si>
  <si>
    <t>Другие</t>
  </si>
  <si>
    <t>Symantec Endpoint Protection 12</t>
  </si>
  <si>
    <t>McAfee VirusScan Enterprise 8.8</t>
  </si>
  <si>
    <t>Trend Micro Enterprise Security for Endpoints 10.6</t>
  </si>
  <si>
    <t>Sophos Endpoint Security and Control 9.7</t>
  </si>
  <si>
    <t>Kaspersky Endpoint Security 8.1</t>
  </si>
  <si>
    <t>Dr.Web Enterprise Suite 6.0</t>
  </si>
  <si>
    <t>AVG Internet Security Business Edition 2012</t>
  </si>
  <si>
    <t>Таблица 4b: Влияние антивирусов на использование системных ресурсов при повторном копировании файлов</t>
  </si>
  <si>
    <t xml:space="preserve"> Таблица 6в: Влияние антивирусов на использование системных ресурсов при скачивании файлов по http на клиенте №2</t>
  </si>
  <si>
    <t>Delay 1-Delay 2</t>
  </si>
  <si>
    <t>ESET</t>
  </si>
  <si>
    <t>Eset</t>
  </si>
  <si>
    <t xml:space="preserve">Eset </t>
  </si>
  <si>
    <t>Optimization [%]</t>
  </si>
  <si>
    <t>Word 
small file</t>
  </si>
  <si>
    <t>Word 
 big file</t>
  </si>
  <si>
    <t>Excel 
small file</t>
  </si>
  <si>
    <t>Excel  
big file</t>
  </si>
  <si>
    <t>PowerPoint 
SF</t>
  </si>
  <si>
    <t>PowerPoint
 big file</t>
  </si>
  <si>
    <t>Mozilla 
Firefox</t>
  </si>
  <si>
    <t xml:space="preserve">Adobe 
Reader </t>
  </si>
  <si>
    <t>Adobe Reader 
small file</t>
  </si>
  <si>
    <t>Adobe 
Reader 
big file</t>
  </si>
  <si>
    <t>Adobe 
Photoshop</t>
  </si>
  <si>
    <t>Adobe 
Photoshop 
small file</t>
  </si>
  <si>
    <t>Adobe 
Photoshop 
big file</t>
  </si>
  <si>
    <t>MS Visual
 Studio</t>
  </si>
  <si>
    <t>1 point</t>
  </si>
  <si>
    <t>max</t>
  </si>
  <si>
    <t>Замедление 0-20% относительно системы без антивируса.</t>
  </si>
  <si>
    <t>Замедление 20-50% относительно системы без антивируса.</t>
  </si>
  <si>
    <t>Замедление 50-100% относительно системы без антивируса.</t>
  </si>
  <si>
    <t>Замедление 100-150% относительно системы без антивируса.</t>
  </si>
  <si>
    <t>Замедление 150%+ относительно системы без антивируса.</t>
  </si>
  <si>
    <t>Антивирус</t>
  </si>
  <si>
    <t>Замедление [%]</t>
  </si>
  <si>
    <t>Награда</t>
  </si>
  <si>
    <t>Критерий награждения</t>
  </si>
  <si>
    <t>Сумма баллов</t>
  </si>
  <si>
    <t xml:space="preserve"> Сумма баллов (% от макс.)*</t>
  </si>
  <si>
    <t>85-75%</t>
  </si>
  <si>
    <t>75-60%</t>
  </si>
  <si>
    <t>Менее 60%.</t>
  </si>
  <si>
    <t>100-95%</t>
  </si>
  <si>
    <t>Результаты теста корпоративных антивирусов на производительность
(Тест №1  от 02.2012)</t>
  </si>
  <si>
    <t>-</t>
  </si>
  <si>
    <t>3.0 (MMC)</t>
  </si>
  <si>
    <t>Консоль</t>
  </si>
  <si>
    <t>Сервер</t>
  </si>
  <si>
    <t>Клиент</t>
  </si>
  <si>
    <t>Рисунок 4в: Оптимизация времени копирования файлов при повторной попытке</t>
  </si>
  <si>
    <t>Таблица 5: Сравнение времени сканирования коллекции чистых файлов различными антивирусами</t>
  </si>
  <si>
    <t>Рисунок 4г: Оптимизация времени копирования файлов при повторной попытке на клиенте №2</t>
  </si>
  <si>
    <t xml:space="preserve"> Таблица 6a: Влияние антивирусов на использование системных ресурсов при скачивании файлов по HTTP</t>
  </si>
  <si>
    <t xml:space="preserve"> Таблица 6б: Влияние антивирусов на использование системных ресурсов при повторном скачивании файлов по HTTP</t>
  </si>
  <si>
    <t>Average Copying Time (big file)</t>
  </si>
  <si>
    <t>Рисунок 6а: Замедление копирования файла по протоколу HTTP</t>
  </si>
  <si>
    <t>Microsoft Visual Studio</t>
  </si>
  <si>
    <t>Total Points</t>
  </si>
  <si>
    <t>85-95%</t>
  </si>
  <si>
    <t>Для скачивания с http использовался файл 3DMArk.exe размером 403 Мб (422 783 437 байт )</t>
  </si>
  <si>
    <r>
      <t>Всего:</t>
    </r>
    <r>
      <rPr>
        <b/>
        <sz val="9"/>
        <color indexed="9"/>
        <rFont val="Arial"/>
        <family val="2"/>
      </rPr>
      <t>66</t>
    </r>
  </si>
  <si>
    <t>Таблица 1а: Самые быстрые антивирусные мониторы (on-access сканеры)</t>
  </si>
  <si>
    <t>Таблица 1б: Самые быстрые антивирусы для работы с офисными программами</t>
  </si>
  <si>
    <t>ESET Smart Security 4.2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</si>
</sst>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:ss.00"/>
    <numFmt numFmtId="180" formatCode="0.0000"/>
    <numFmt numFmtId="181" formatCode="mm:ss.0;@"/>
    <numFmt numFmtId="182" formatCode="[$-F400]h:mm:ss\ AM/PM"/>
    <numFmt numFmtId="183" formatCode="[$-409]h:mm:ss\ AM/PM;@"/>
    <numFmt numFmtId="184" formatCode="[h]:mm:ss;@"/>
    <numFmt numFmtId="185" formatCode="0.000"/>
    <numFmt numFmtId="186" formatCode="0.0"/>
    <numFmt numFmtId="187" formatCode="ss.00"/>
    <numFmt numFmtId="188" formatCode="0.#"/>
    <numFmt numFmtId="189" formatCode="&quot;$&quot;#,##0.00"/>
    <numFmt numFmtId="190" formatCode="0.000000000000"/>
    <numFmt numFmtId="191" formatCode="0.00000000000000"/>
    <numFmt numFmtId="192" formatCode="0.0000000000000"/>
    <numFmt numFmtId="193" formatCode="0.000000000000000"/>
    <numFmt numFmtId="194" formatCode="0.00000000000"/>
    <numFmt numFmtId="195" formatCode="h:mm;@"/>
    <numFmt numFmtId="196" formatCode="h:mm:s"/>
    <numFmt numFmtId="197" formatCode="[$-FC19]d\ mmmm\ yyyy\ &quot;г.&quot;"/>
    <numFmt numFmtId="198" formatCode="0.E+00"/>
    <numFmt numFmtId="199" formatCode="#,##0.00&quot;р.&quot;"/>
    <numFmt numFmtId="200" formatCode="0.0000000"/>
    <numFmt numFmtId="201" formatCode="0.000000"/>
    <numFmt numFmtId="202" formatCode="0.00000"/>
    <numFmt numFmtId="203" formatCode="0.0&quot; КБ&quot;"/>
    <numFmt numFmtId="204" formatCode="0.0&quot;%&quot;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3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mediumGray"/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9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thin"/>
    </border>
    <border>
      <left/>
      <right/>
      <top/>
      <bottom style="medium">
        <color rgb="FFE2E1DE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medium"/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2" fillId="0" borderId="0" xfId="53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/>
    </xf>
    <xf numFmtId="1" fontId="4" fillId="0" borderId="17" xfId="0" applyNumberFormat="1" applyFont="1" applyBorder="1" applyAlignment="1">
      <alignment/>
    </xf>
    <xf numFmtId="0" fontId="7" fillId="33" borderId="16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/>
    </xf>
    <xf numFmtId="0" fontId="4" fillId="36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2" fontId="4" fillId="36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Border="1" applyAlignment="1">
      <alignment/>
    </xf>
    <xf numFmtId="2" fontId="4" fillId="36" borderId="17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33" borderId="15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36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6" fillId="35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2" fontId="4" fillId="36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 applyProtection="1">
      <alignment/>
      <protection/>
    </xf>
    <xf numFmtId="2" fontId="0" fillId="37" borderId="1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1" fontId="4" fillId="36" borderId="17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4" fillId="35" borderId="26" xfId="0" applyFont="1" applyFill="1" applyBorder="1" applyAlignment="1">
      <alignment/>
    </xf>
    <xf numFmtId="2" fontId="4" fillId="0" borderId="25" xfId="0" applyNumberFormat="1" applyFont="1" applyBorder="1" applyAlignment="1">
      <alignment/>
    </xf>
    <xf numFmtId="184" fontId="4" fillId="38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84" fontId="5" fillId="39" borderId="27" xfId="0" applyNumberFormat="1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center" vertical="center"/>
    </xf>
    <xf numFmtId="1" fontId="4" fillId="40" borderId="27" xfId="0" applyNumberFormat="1" applyFont="1" applyFill="1" applyBorder="1" applyAlignment="1">
      <alignment horizontal="center"/>
    </xf>
    <xf numFmtId="0" fontId="4" fillId="40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5" borderId="28" xfId="0" applyFont="1" applyFill="1" applyBorder="1" applyAlignment="1">
      <alignment/>
    </xf>
    <xf numFmtId="1" fontId="4" fillId="0" borderId="29" xfId="0" applyNumberFormat="1" applyFont="1" applyFill="1" applyBorder="1" applyAlignment="1">
      <alignment horizontal="center" vertical="center"/>
    </xf>
    <xf numFmtId="184" fontId="5" fillId="39" borderId="29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84" fontId="5" fillId="41" borderId="3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84" fontId="5" fillId="39" borderId="10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2" borderId="10" xfId="0" applyNumberFormat="1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/>
    </xf>
    <xf numFmtId="0" fontId="4" fillId="35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49" fontId="66" fillId="0" borderId="34" xfId="0" applyNumberFormat="1" applyFont="1" applyBorder="1" applyAlignment="1">
      <alignment/>
    </xf>
    <xf numFmtId="49" fontId="66" fillId="0" borderId="3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67" fillId="0" borderId="0" xfId="0" applyFont="1" applyAlignment="1">
      <alignment/>
    </xf>
    <xf numFmtId="0" fontId="0" fillId="0" borderId="10" xfId="0" applyBorder="1" applyAlignment="1">
      <alignment horizontal="center"/>
    </xf>
    <xf numFmtId="1" fontId="4" fillId="43" borderId="27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0" fillId="44" borderId="10" xfId="0" applyFill="1" applyBorder="1" applyAlignment="1">
      <alignment horizontal="center"/>
    </xf>
    <xf numFmtId="3" fontId="0" fillId="44" borderId="10" xfId="0" applyNumberFormat="1" applyFill="1" applyBorder="1" applyAlignment="1">
      <alignment horizontal="center"/>
    </xf>
    <xf numFmtId="0" fontId="0" fillId="0" borderId="27" xfId="0" applyBorder="1" applyAlignment="1">
      <alignment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84" fontId="4" fillId="45" borderId="2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2" fontId="4" fillId="36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" fontId="4" fillId="0" borderId="39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44" borderId="18" xfId="0" applyFont="1" applyFill="1" applyBorder="1" applyAlignment="1">
      <alignment/>
    </xf>
    <xf numFmtId="1" fontId="4" fillId="46" borderId="27" xfId="0" applyNumberFormat="1" applyFont="1" applyFill="1" applyBorder="1" applyAlignment="1">
      <alignment horizontal="center"/>
    </xf>
    <xf numFmtId="0" fontId="0" fillId="44" borderId="10" xfId="0" applyFill="1" applyBorder="1" applyAlignment="1">
      <alignment/>
    </xf>
    <xf numFmtId="3" fontId="0" fillId="44" borderId="10" xfId="0" applyNumberFormat="1" applyFill="1" applyBorder="1" applyAlignment="1">
      <alignment/>
    </xf>
    <xf numFmtId="0" fontId="4" fillId="44" borderId="10" xfId="0" applyNumberFormat="1" applyFont="1" applyFill="1" applyBorder="1" applyAlignment="1">
      <alignment horizontal="center" vertical="center"/>
    </xf>
    <xf numFmtId="0" fontId="4" fillId="44" borderId="17" xfId="0" applyNumberFormat="1" applyFont="1" applyFill="1" applyBorder="1" applyAlignment="1">
      <alignment horizontal="center" vertical="center"/>
    </xf>
    <xf numFmtId="184" fontId="15" fillId="47" borderId="33" xfId="0" applyNumberFormat="1" applyFont="1" applyFill="1" applyBorder="1" applyAlignment="1">
      <alignment horizontal="center"/>
    </xf>
    <xf numFmtId="184" fontId="15" fillId="47" borderId="10" xfId="0" applyNumberFormat="1" applyFont="1" applyFill="1" applyBorder="1" applyAlignment="1">
      <alignment horizontal="center"/>
    </xf>
    <xf numFmtId="184" fontId="5" fillId="0" borderId="24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/>
    </xf>
    <xf numFmtId="0" fontId="14" fillId="0" borderId="0" xfId="57" applyFont="1">
      <alignment/>
      <protection/>
    </xf>
    <xf numFmtId="0" fontId="4" fillId="25" borderId="20" xfId="0" applyNumberFormat="1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9" fontId="5" fillId="0" borderId="17" xfId="6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2" fontId="4" fillId="42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4" fillId="42" borderId="1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49" fontId="66" fillId="0" borderId="42" xfId="0" applyNumberFormat="1" applyFont="1" applyBorder="1" applyAlignment="1">
      <alignment/>
    </xf>
    <xf numFmtId="49" fontId="66" fillId="0" borderId="43" xfId="0" applyNumberFormat="1" applyFont="1" applyBorder="1" applyAlignment="1">
      <alignment/>
    </xf>
    <xf numFmtId="49" fontId="66" fillId="0" borderId="44" xfId="0" applyNumberFormat="1" applyFont="1" applyBorder="1" applyAlignment="1">
      <alignment/>
    </xf>
    <xf numFmtId="49" fontId="66" fillId="0" borderId="45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0" fontId="4" fillId="42" borderId="22" xfId="0" applyNumberFormat="1" applyFont="1" applyFill="1" applyBorder="1" applyAlignment="1">
      <alignment horizontal="center" vertical="center"/>
    </xf>
    <xf numFmtId="49" fontId="4" fillId="42" borderId="22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1" fontId="4" fillId="0" borderId="22" xfId="0" applyNumberFormat="1" applyFont="1" applyBorder="1" applyAlignment="1">
      <alignment horizontal="right" vertical="center"/>
    </xf>
    <xf numFmtId="2" fontId="4" fillId="0" borderId="22" xfId="0" applyNumberFormat="1" applyFont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41" xfId="0" applyNumberFormat="1" applyFont="1" applyFill="1" applyBorder="1" applyAlignment="1">
      <alignment horizontal="center" vertical="center"/>
    </xf>
    <xf numFmtId="184" fontId="4" fillId="0" borderId="25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84" fontId="5" fillId="39" borderId="47" xfId="0" applyNumberFormat="1" applyFont="1" applyFill="1" applyBorder="1" applyAlignment="1">
      <alignment horizontal="center" vertical="center"/>
    </xf>
    <xf numFmtId="184" fontId="4" fillId="0" borderId="22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1" fontId="0" fillId="0" borderId="10" xfId="0" applyNumberFormat="1" applyBorder="1" applyAlignment="1">
      <alignment horizontal="center"/>
    </xf>
    <xf numFmtId="1" fontId="4" fillId="0" borderId="22" xfId="0" applyNumberFormat="1" applyFont="1" applyBorder="1" applyAlignment="1">
      <alignment horizontal="center" vertical="center"/>
    </xf>
    <xf numFmtId="182" fontId="10" fillId="48" borderId="17" xfId="0" applyNumberFormat="1" applyFont="1" applyFill="1" applyBorder="1" applyAlignment="1">
      <alignment horizontal="center" vertical="center"/>
    </xf>
    <xf numFmtId="182" fontId="4" fillId="48" borderId="17" xfId="0" applyNumberFormat="1" applyFont="1" applyFill="1" applyBorder="1" applyAlignment="1">
      <alignment horizontal="center" vertical="center"/>
    </xf>
    <xf numFmtId="182" fontId="10" fillId="48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184" fontId="4" fillId="0" borderId="24" xfId="0" applyNumberFormat="1" applyFont="1" applyFill="1" applyBorder="1" applyAlignment="1">
      <alignment horizontal="center" vertical="center"/>
    </xf>
    <xf numFmtId="0" fontId="4" fillId="25" borderId="24" xfId="0" applyNumberFormat="1" applyFont="1" applyFill="1" applyBorder="1" applyAlignment="1">
      <alignment horizontal="center" vertical="center"/>
    </xf>
    <xf numFmtId="184" fontId="4" fillId="38" borderId="10" xfId="0" applyNumberFormat="1" applyFont="1" applyFill="1" applyBorder="1" applyAlignment="1">
      <alignment horizontal="center" vertical="center"/>
    </xf>
    <xf numFmtId="0" fontId="68" fillId="49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184" fontId="5" fillId="0" borderId="48" xfId="0" applyNumberFormat="1" applyFont="1" applyFill="1" applyBorder="1" applyAlignment="1">
      <alignment horizontal="center" vertical="center"/>
    </xf>
    <xf numFmtId="184" fontId="4" fillId="0" borderId="22" xfId="0" applyNumberFormat="1" applyFont="1" applyFill="1" applyBorder="1" applyAlignment="1">
      <alignment horizontal="center" vertical="center"/>
    </xf>
    <xf numFmtId="9" fontId="5" fillId="0" borderId="21" xfId="60" applyFont="1" applyFill="1" applyBorder="1" applyAlignment="1">
      <alignment horizontal="right" vertical="center"/>
    </xf>
    <xf numFmtId="184" fontId="15" fillId="47" borderId="22" xfId="0" applyNumberFormat="1" applyFont="1" applyFill="1" applyBorder="1" applyAlignment="1">
      <alignment horizontal="center"/>
    </xf>
    <xf numFmtId="184" fontId="4" fillId="0" borderId="48" xfId="0" applyNumberFormat="1" applyFont="1" applyFill="1" applyBorder="1" applyAlignment="1">
      <alignment horizontal="center" vertical="center"/>
    </xf>
    <xf numFmtId="184" fontId="4" fillId="0" borderId="49" xfId="0" applyNumberFormat="1" applyFont="1" applyFill="1" applyBorder="1" applyAlignment="1">
      <alignment horizontal="center" vertical="center"/>
    </xf>
    <xf numFmtId="0" fontId="0" fillId="44" borderId="0" xfId="0" applyFill="1" applyBorder="1" applyAlignment="1">
      <alignment/>
    </xf>
    <xf numFmtId="0" fontId="0" fillId="0" borderId="47" xfId="0" applyBorder="1" applyAlignment="1">
      <alignment/>
    </xf>
    <xf numFmtId="184" fontId="4" fillId="38" borderId="47" xfId="0" applyNumberFormat="1" applyFont="1" applyFill="1" applyBorder="1" applyAlignment="1">
      <alignment horizontal="center" vertical="center"/>
    </xf>
    <xf numFmtId="1" fontId="4" fillId="43" borderId="50" xfId="0" applyNumberFormat="1" applyFont="1" applyFill="1" applyBorder="1" applyAlignment="1">
      <alignment horizontal="center" vertical="center"/>
    </xf>
    <xf numFmtId="9" fontId="5" fillId="0" borderId="17" xfId="60" applyFont="1" applyFill="1" applyBorder="1" applyAlignment="1">
      <alignment horizontal="right" vertical="center"/>
    </xf>
    <xf numFmtId="9" fontId="5" fillId="0" borderId="21" xfId="6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84" fontId="15" fillId="47" borderId="51" xfId="0" applyNumberFormat="1" applyFont="1" applyFill="1" applyBorder="1" applyAlignment="1">
      <alignment horizontal="center"/>
    </xf>
    <xf numFmtId="184" fontId="0" fillId="44" borderId="33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7" fillId="42" borderId="41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2" fontId="4" fillId="42" borderId="10" xfId="0" applyNumberFormat="1" applyFont="1" applyFill="1" applyBorder="1" applyAlignment="1">
      <alignment horizontal="center" vertical="center"/>
    </xf>
    <xf numFmtId="0" fontId="4" fillId="42" borderId="40" xfId="0" applyFont="1" applyFill="1" applyBorder="1" applyAlignment="1">
      <alignment horizontal="center" vertical="center" wrapText="1"/>
    </xf>
    <xf numFmtId="0" fontId="4" fillId="0" borderId="0" xfId="66" applyFont="1">
      <alignment/>
      <protection/>
    </xf>
    <xf numFmtId="0" fontId="64" fillId="0" borderId="0" xfId="66" applyFont="1" applyBorder="1">
      <alignment/>
      <protection/>
    </xf>
    <xf numFmtId="0" fontId="4" fillId="0" borderId="0" xfId="66" applyFont="1" applyFill="1" applyBorder="1" applyAlignment="1">
      <alignment horizontal="center" vertical="center"/>
      <protection/>
    </xf>
    <xf numFmtId="0" fontId="0" fillId="0" borderId="0" xfId="66" applyFill="1" applyBorder="1" applyAlignment="1">
      <alignment horizontal="center" vertical="center"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4" fillId="0" borderId="0" xfId="66" applyFont="1" applyFill="1" applyBorder="1">
      <alignment/>
      <protection/>
    </xf>
    <xf numFmtId="0" fontId="6" fillId="0" borderId="0" xfId="66" applyFont="1" applyFill="1" applyBorder="1" applyAlignment="1">
      <alignment horizontal="left" vertical="center" wrapText="1"/>
      <protection/>
    </xf>
    <xf numFmtId="0" fontId="4" fillId="0" borderId="0" xfId="66" applyFont="1" applyAlignment="1">
      <alignment horizontal="center" vertical="center" wrapText="1"/>
      <protection/>
    </xf>
    <xf numFmtId="0" fontId="68" fillId="50" borderId="32" xfId="66" applyFont="1" applyFill="1" applyBorder="1" applyAlignment="1">
      <alignment horizontal="center" vertical="center" wrapText="1"/>
      <protection/>
    </xf>
    <xf numFmtId="0" fontId="68" fillId="50" borderId="52" xfId="66" applyFont="1" applyFill="1" applyBorder="1" applyAlignment="1">
      <alignment horizontal="center" vertical="center" wrapText="1"/>
      <protection/>
    </xf>
    <xf numFmtId="0" fontId="68" fillId="50" borderId="53" xfId="66" applyFont="1" applyFill="1" applyBorder="1" applyAlignment="1">
      <alignment horizontal="center" vertical="center" wrapText="1"/>
      <protection/>
    </xf>
    <xf numFmtId="0" fontId="68" fillId="50" borderId="54" xfId="66" applyFont="1" applyFill="1" applyBorder="1" applyAlignment="1">
      <alignment horizontal="center" vertical="center" wrapText="1"/>
      <protection/>
    </xf>
    <xf numFmtId="0" fontId="68" fillId="50" borderId="55" xfId="66" applyFont="1" applyFill="1" applyBorder="1" applyAlignment="1">
      <alignment horizontal="center" vertical="center" wrapText="1"/>
      <protection/>
    </xf>
    <xf numFmtId="0" fontId="69" fillId="50" borderId="53" xfId="66" applyFont="1" applyFill="1" applyBorder="1" applyAlignment="1">
      <alignment horizontal="center" vertical="center" wrapText="1"/>
      <protection/>
    </xf>
    <xf numFmtId="0" fontId="69" fillId="50" borderId="52" xfId="66" applyFont="1" applyFill="1" applyBorder="1" applyAlignment="1">
      <alignment horizontal="center" vertical="center" wrapText="1"/>
      <protection/>
    </xf>
    <xf numFmtId="0" fontId="69" fillId="50" borderId="32" xfId="66" applyFont="1" applyFill="1" applyBorder="1" applyAlignment="1">
      <alignment horizontal="center" vertical="center" wrapText="1"/>
      <protection/>
    </xf>
    <xf numFmtId="0" fontId="69" fillId="50" borderId="54" xfId="66" applyFont="1" applyFill="1" applyBorder="1" applyAlignment="1">
      <alignment horizontal="center" vertical="center" wrapText="1"/>
      <protection/>
    </xf>
    <xf numFmtId="0" fontId="69" fillId="50" borderId="55" xfId="66" applyFont="1" applyFill="1" applyBorder="1" applyAlignment="1">
      <alignment horizontal="center" vertical="center" wrapText="1"/>
      <protection/>
    </xf>
    <xf numFmtId="0" fontId="0" fillId="0" borderId="0" xfId="66" applyAlignment="1">
      <alignment horizontal="center" vertical="center" wrapText="1"/>
      <protection/>
    </xf>
    <xf numFmtId="0" fontId="4" fillId="36" borderId="18" xfId="66" applyFont="1" applyFill="1" applyBorder="1">
      <alignment/>
      <protection/>
    </xf>
    <xf numFmtId="2" fontId="0" fillId="36" borderId="20" xfId="66" applyNumberFormat="1" applyFill="1" applyBorder="1" applyAlignment="1">
      <alignment horizontal="center"/>
      <protection/>
    </xf>
    <xf numFmtId="2" fontId="0" fillId="36" borderId="18" xfId="66" applyNumberFormat="1" applyFill="1" applyBorder="1" applyAlignment="1">
      <alignment horizontal="center"/>
      <protection/>
    </xf>
    <xf numFmtId="2" fontId="0" fillId="36" borderId="10" xfId="66" applyNumberFormat="1" applyFill="1" applyBorder="1" applyAlignment="1">
      <alignment horizontal="center"/>
      <protection/>
    </xf>
    <xf numFmtId="2" fontId="0" fillId="36" borderId="17" xfId="66" applyNumberFormat="1" applyFill="1" applyBorder="1" applyAlignment="1">
      <alignment horizontal="center"/>
      <protection/>
    </xf>
    <xf numFmtId="2" fontId="0" fillId="37" borderId="18" xfId="66" applyNumberFormat="1" applyFont="1" applyFill="1" applyBorder="1" applyAlignment="1">
      <alignment horizontal="center"/>
      <protection/>
    </xf>
    <xf numFmtId="2" fontId="4" fillId="37" borderId="10" xfId="66" applyNumberFormat="1" applyFont="1" applyFill="1" applyBorder="1" applyAlignment="1">
      <alignment horizontal="center"/>
      <protection/>
    </xf>
    <xf numFmtId="2" fontId="4" fillId="37" borderId="17" xfId="66" applyNumberFormat="1" applyFont="1" applyFill="1" applyBorder="1" applyAlignment="1">
      <alignment horizontal="center"/>
      <protection/>
    </xf>
    <xf numFmtId="2" fontId="4" fillId="37" borderId="18" xfId="66" applyNumberFormat="1" applyFont="1" applyFill="1" applyBorder="1" applyAlignment="1">
      <alignment horizontal="center"/>
      <protection/>
    </xf>
    <xf numFmtId="2" fontId="4" fillId="37" borderId="24" xfId="66" applyNumberFormat="1" applyFont="1" applyFill="1" applyBorder="1" applyAlignment="1">
      <alignment horizontal="center"/>
      <protection/>
    </xf>
    <xf numFmtId="2" fontId="0" fillId="37" borderId="10" xfId="66" applyNumberFormat="1" applyFont="1" applyFill="1" applyBorder="1" applyAlignment="1">
      <alignment horizontal="center"/>
      <protection/>
    </xf>
    <xf numFmtId="2" fontId="0" fillId="37" borderId="20" xfId="66" applyNumberFormat="1" applyFont="1" applyFill="1" applyBorder="1" applyAlignment="1">
      <alignment horizontal="center"/>
      <protection/>
    </xf>
    <xf numFmtId="2" fontId="0" fillId="37" borderId="17" xfId="66" applyNumberFormat="1" applyFont="1" applyFill="1" applyBorder="1" applyAlignment="1">
      <alignment horizontal="center"/>
      <protection/>
    </xf>
    <xf numFmtId="2" fontId="0" fillId="37" borderId="24" xfId="66" applyNumberFormat="1" applyFont="1" applyFill="1" applyBorder="1" applyAlignment="1">
      <alignment horizontal="center"/>
      <protection/>
    </xf>
    <xf numFmtId="0" fontId="4" fillId="35" borderId="18" xfId="66" applyFont="1" applyFill="1" applyBorder="1">
      <alignment/>
      <protection/>
    </xf>
    <xf numFmtId="2" fontId="4" fillId="0" borderId="20" xfId="66" applyNumberFormat="1" applyFont="1" applyBorder="1" applyAlignment="1">
      <alignment horizontal="center" vertical="center"/>
      <protection/>
    </xf>
    <xf numFmtId="2" fontId="4" fillId="0" borderId="18" xfId="66" applyNumberFormat="1" applyFont="1" applyBorder="1" applyAlignment="1">
      <alignment horizontal="center" vertical="center"/>
      <protection/>
    </xf>
    <xf numFmtId="2" fontId="4" fillId="0" borderId="10" xfId="66" applyNumberFormat="1" applyFont="1" applyBorder="1" applyAlignment="1">
      <alignment horizontal="center" vertical="center"/>
      <protection/>
    </xf>
    <xf numFmtId="2" fontId="4" fillId="0" borderId="17" xfId="66" applyNumberFormat="1" applyFont="1" applyBorder="1" applyAlignment="1">
      <alignment horizontal="center" vertical="center"/>
      <protection/>
    </xf>
    <xf numFmtId="2" fontId="4" fillId="0" borderId="10" xfId="66" applyNumberFormat="1" applyFont="1" applyBorder="1" applyAlignment="1">
      <alignment horizontal="center"/>
      <protection/>
    </xf>
    <xf numFmtId="2" fontId="4" fillId="0" borderId="17" xfId="66" applyNumberFormat="1" applyFont="1" applyBorder="1" applyAlignment="1">
      <alignment horizontal="center"/>
      <protection/>
    </xf>
    <xf numFmtId="2" fontId="4" fillId="0" borderId="18" xfId="66" applyNumberFormat="1" applyFont="1" applyBorder="1" applyAlignment="1">
      <alignment horizontal="center"/>
      <protection/>
    </xf>
    <xf numFmtId="2" fontId="4" fillId="0" borderId="24" xfId="66" applyNumberFormat="1" applyFont="1" applyBorder="1" applyAlignment="1">
      <alignment horizontal="center"/>
      <protection/>
    </xf>
    <xf numFmtId="2" fontId="0" fillId="0" borderId="10" xfId="66" applyNumberFormat="1" applyBorder="1" applyAlignment="1">
      <alignment horizontal="center"/>
      <protection/>
    </xf>
    <xf numFmtId="2" fontId="0" fillId="0" borderId="20" xfId="66" applyNumberFormat="1" applyBorder="1" applyAlignment="1">
      <alignment horizontal="center"/>
      <protection/>
    </xf>
    <xf numFmtId="2" fontId="0" fillId="0" borderId="18" xfId="66" applyNumberFormat="1" applyBorder="1" applyAlignment="1">
      <alignment horizontal="center"/>
      <protection/>
    </xf>
    <xf numFmtId="2" fontId="0" fillId="0" borderId="17" xfId="66" applyNumberFormat="1" applyBorder="1" applyAlignment="1">
      <alignment horizontal="center"/>
      <protection/>
    </xf>
    <xf numFmtId="2" fontId="0" fillId="0" borderId="24" xfId="66" applyNumberFormat="1" applyBorder="1" applyAlignment="1">
      <alignment horizontal="center"/>
      <protection/>
    </xf>
    <xf numFmtId="0" fontId="4" fillId="35" borderId="19" xfId="66" applyFont="1" applyFill="1" applyBorder="1">
      <alignment/>
      <protection/>
    </xf>
    <xf numFmtId="2" fontId="4" fillId="0" borderId="49" xfId="66" applyNumberFormat="1" applyFont="1" applyFill="1" applyBorder="1" applyAlignment="1">
      <alignment horizontal="center" vertical="center"/>
      <protection/>
    </xf>
    <xf numFmtId="2" fontId="4" fillId="0" borderId="19" xfId="66" applyNumberFormat="1" applyFont="1" applyBorder="1" applyAlignment="1">
      <alignment horizontal="center" vertical="center"/>
      <protection/>
    </xf>
    <xf numFmtId="2" fontId="4" fillId="0" borderId="22" xfId="66" applyNumberFormat="1" applyFont="1" applyBorder="1" applyAlignment="1">
      <alignment horizontal="center" vertical="center"/>
      <protection/>
    </xf>
    <xf numFmtId="2" fontId="4" fillId="0" borderId="21" xfId="66" applyNumberFormat="1" applyFont="1" applyBorder="1" applyAlignment="1">
      <alignment horizontal="center" vertical="center"/>
      <protection/>
    </xf>
    <xf numFmtId="2" fontId="4" fillId="0" borderId="22" xfId="66" applyNumberFormat="1" applyFont="1" applyBorder="1" applyAlignment="1">
      <alignment horizontal="center"/>
      <protection/>
    </xf>
    <xf numFmtId="2" fontId="4" fillId="0" borderId="21" xfId="66" applyNumberFormat="1" applyFont="1" applyBorder="1" applyAlignment="1">
      <alignment horizontal="center"/>
      <protection/>
    </xf>
    <xf numFmtId="2" fontId="4" fillId="0" borderId="19" xfId="66" applyNumberFormat="1" applyFont="1" applyBorder="1" applyAlignment="1">
      <alignment horizontal="center"/>
      <protection/>
    </xf>
    <xf numFmtId="2" fontId="4" fillId="0" borderId="48" xfId="66" applyNumberFormat="1" applyFont="1" applyBorder="1" applyAlignment="1">
      <alignment horizontal="center"/>
      <protection/>
    </xf>
    <xf numFmtId="2" fontId="0" fillId="0" borderId="22" xfId="66" applyNumberFormat="1" applyBorder="1" applyAlignment="1">
      <alignment horizontal="center"/>
      <protection/>
    </xf>
    <xf numFmtId="2" fontId="0" fillId="0" borderId="49" xfId="66" applyNumberFormat="1" applyBorder="1" applyAlignment="1">
      <alignment horizontal="center"/>
      <protection/>
    </xf>
    <xf numFmtId="2" fontId="0" fillId="0" borderId="19" xfId="66" applyNumberFormat="1" applyBorder="1" applyAlignment="1">
      <alignment horizontal="center"/>
      <protection/>
    </xf>
    <xf numFmtId="2" fontId="0" fillId="0" borderId="21" xfId="66" applyNumberFormat="1" applyBorder="1" applyAlignment="1">
      <alignment horizontal="center"/>
      <protection/>
    </xf>
    <xf numFmtId="2" fontId="0" fillId="0" borderId="48" xfId="66" applyNumberFormat="1" applyBorder="1" applyAlignment="1">
      <alignment horizontal="center"/>
      <protection/>
    </xf>
    <xf numFmtId="180" fontId="4" fillId="0" borderId="0" xfId="66" applyNumberFormat="1" applyFont="1" applyFill="1" applyBorder="1" applyAlignment="1">
      <alignment horizontal="center" vertical="center"/>
      <protection/>
    </xf>
    <xf numFmtId="0" fontId="7" fillId="33" borderId="32" xfId="66" applyFont="1" applyFill="1" applyBorder="1" applyAlignment="1">
      <alignment horizontal="center" vertical="center"/>
      <protection/>
    </xf>
    <xf numFmtId="2" fontId="7" fillId="33" borderId="52" xfId="66" applyNumberFormat="1" applyFont="1" applyFill="1" applyBorder="1" applyAlignment="1">
      <alignment horizontal="center" vertical="center" wrapText="1"/>
      <protection/>
    </xf>
    <xf numFmtId="2" fontId="7" fillId="33" borderId="56" xfId="66" applyNumberFormat="1" applyFont="1" applyFill="1" applyBorder="1" applyAlignment="1">
      <alignment horizontal="center" vertical="center" wrapText="1"/>
      <protection/>
    </xf>
    <xf numFmtId="2" fontId="7" fillId="33" borderId="54" xfId="66" applyNumberFormat="1" applyFont="1" applyFill="1" applyBorder="1" applyAlignment="1">
      <alignment horizontal="center" vertical="center" wrapText="1"/>
      <protection/>
    </xf>
    <xf numFmtId="0" fontId="68" fillId="50" borderId="56" xfId="66" applyFont="1" applyFill="1" applyBorder="1" applyAlignment="1">
      <alignment horizontal="center" vertical="center" wrapText="1"/>
      <protection/>
    </xf>
    <xf numFmtId="0" fontId="68" fillId="50" borderId="57" xfId="66" applyFont="1" applyFill="1" applyBorder="1" applyAlignment="1">
      <alignment horizontal="center" vertical="center" wrapText="1"/>
      <protection/>
    </xf>
    <xf numFmtId="0" fontId="69" fillId="50" borderId="56" xfId="66" applyFont="1" applyFill="1" applyBorder="1" applyAlignment="1">
      <alignment horizontal="center" vertical="center" wrapText="1"/>
      <protection/>
    </xf>
    <xf numFmtId="0" fontId="69" fillId="50" borderId="57" xfId="66" applyFont="1" applyFill="1" applyBorder="1" applyAlignment="1">
      <alignment horizontal="center" vertical="center" wrapText="1"/>
      <protection/>
    </xf>
    <xf numFmtId="9" fontId="4" fillId="0" borderId="20" xfId="61" applyFont="1" applyBorder="1" applyAlignment="1">
      <alignment horizontal="center" vertical="center"/>
    </xf>
    <xf numFmtId="9" fontId="4" fillId="0" borderId="18" xfId="61" applyFont="1" applyBorder="1" applyAlignment="1">
      <alignment horizontal="center" vertical="center"/>
    </xf>
    <xf numFmtId="9" fontId="4" fillId="0" borderId="10" xfId="61" applyFont="1" applyBorder="1" applyAlignment="1">
      <alignment horizontal="center" vertical="center"/>
    </xf>
    <xf numFmtId="9" fontId="4" fillId="0" borderId="17" xfId="61" applyFont="1" applyBorder="1" applyAlignment="1">
      <alignment horizontal="center" vertical="center"/>
    </xf>
    <xf numFmtId="9" fontId="4" fillId="0" borderId="24" xfId="61" applyFont="1" applyBorder="1" applyAlignment="1">
      <alignment horizontal="center" vertical="center"/>
    </xf>
    <xf numFmtId="0" fontId="0" fillId="0" borderId="0" xfId="66" applyFont="1">
      <alignment/>
      <protection/>
    </xf>
    <xf numFmtId="0" fontId="4" fillId="51" borderId="18" xfId="66" applyFont="1" applyFill="1" applyBorder="1">
      <alignment/>
      <protection/>
    </xf>
    <xf numFmtId="9" fontId="4" fillId="0" borderId="49" xfId="61" applyFont="1" applyBorder="1" applyAlignment="1">
      <alignment horizontal="center" vertical="center"/>
    </xf>
    <xf numFmtId="9" fontId="4" fillId="0" borderId="19" xfId="61" applyFont="1" applyBorder="1" applyAlignment="1">
      <alignment horizontal="center" vertical="center"/>
    </xf>
    <xf numFmtId="9" fontId="4" fillId="0" borderId="22" xfId="61" applyFont="1" applyBorder="1" applyAlignment="1">
      <alignment horizontal="center" vertical="center"/>
    </xf>
    <xf numFmtId="9" fontId="4" fillId="0" borderId="21" xfId="61" applyFont="1" applyBorder="1" applyAlignment="1">
      <alignment horizontal="center" vertical="center"/>
    </xf>
    <xf numFmtId="9" fontId="4" fillId="0" borderId="48" xfId="61" applyFont="1" applyBorder="1" applyAlignment="1">
      <alignment horizontal="center" vertical="center"/>
    </xf>
    <xf numFmtId="0" fontId="0" fillId="0" borderId="0" xfId="66" applyBorder="1">
      <alignment/>
      <protection/>
    </xf>
    <xf numFmtId="2" fontId="4" fillId="0" borderId="0" xfId="66" applyNumberFormat="1" applyFont="1" applyFill="1" applyBorder="1" applyAlignment="1">
      <alignment horizontal="center" vertical="center"/>
      <protection/>
    </xf>
    <xf numFmtId="2" fontId="0" fillId="0" borderId="0" xfId="66" applyNumberFormat="1" applyFill="1" applyBorder="1" applyAlignment="1">
      <alignment horizontal="center" vertical="center"/>
      <protection/>
    </xf>
    <xf numFmtId="0" fontId="6" fillId="0" borderId="0" xfId="66" applyFont="1" applyBorder="1" applyAlignment="1">
      <alignment vertical="center" wrapText="1"/>
      <protection/>
    </xf>
    <xf numFmtId="0" fontId="7" fillId="33" borderId="11" xfId="66" applyFont="1" applyFill="1" applyBorder="1">
      <alignment/>
      <protection/>
    </xf>
    <xf numFmtId="0" fontId="7" fillId="34" borderId="13" xfId="66" applyFont="1" applyFill="1" applyBorder="1" applyAlignment="1">
      <alignment horizontal="center" vertical="center"/>
      <protection/>
    </xf>
    <xf numFmtId="0" fontId="7" fillId="0" borderId="0" xfId="66" applyFont="1" applyFill="1" applyBorder="1">
      <alignment/>
      <protection/>
    </xf>
    <xf numFmtId="0" fontId="7" fillId="0" borderId="0" xfId="66" applyFont="1" applyFill="1" applyBorder="1" applyAlignment="1">
      <alignment horizontal="center" vertical="center"/>
      <protection/>
    </xf>
    <xf numFmtId="2" fontId="0" fillId="0" borderId="0" xfId="66" applyNumberFormat="1" applyBorder="1" applyAlignment="1">
      <alignment horizontal="center" vertical="center"/>
      <protection/>
    </xf>
    <xf numFmtId="1" fontId="4" fillId="0" borderId="17" xfId="66" applyNumberFormat="1" applyFont="1" applyBorder="1">
      <alignment/>
      <protection/>
    </xf>
    <xf numFmtId="1" fontId="4" fillId="0" borderId="0" xfId="66" applyNumberFormat="1" applyFont="1" applyFill="1" applyBorder="1">
      <alignment/>
      <protection/>
    </xf>
    <xf numFmtId="180" fontId="0" fillId="0" borderId="0" xfId="66" applyNumberFormat="1" applyBorder="1" applyAlignment="1">
      <alignment horizontal="center" vertical="center"/>
      <protection/>
    </xf>
    <xf numFmtId="0" fontId="4" fillId="0" borderId="0" xfId="66" applyFont="1" applyBorder="1">
      <alignment/>
      <protection/>
    </xf>
    <xf numFmtId="1" fontId="4" fillId="0" borderId="0" xfId="66" applyNumberFormat="1" applyFont="1" applyFill="1" applyBorder="1" applyAlignment="1">
      <alignment horizontal="center"/>
      <protection/>
    </xf>
    <xf numFmtId="1" fontId="4" fillId="0" borderId="0" xfId="66" applyNumberFormat="1" applyFont="1" applyFill="1" applyBorder="1" applyAlignment="1">
      <alignment horizontal="center" vertical="center"/>
      <protection/>
    </xf>
    <xf numFmtId="1" fontId="4" fillId="0" borderId="21" xfId="66" applyNumberFormat="1" applyFont="1" applyBorder="1">
      <alignment/>
      <protection/>
    </xf>
    <xf numFmtId="2" fontId="4" fillId="0" borderId="0" xfId="66" applyNumberFormat="1" applyFont="1" applyBorder="1" applyAlignment="1">
      <alignment horizontal="center" vertical="center"/>
      <protection/>
    </xf>
    <xf numFmtId="180" fontId="4" fillId="0" borderId="0" xfId="66" applyNumberFormat="1" applyFont="1" applyBorder="1" applyAlignment="1">
      <alignment horizontal="center" vertical="center"/>
      <protection/>
    </xf>
    <xf numFmtId="180" fontId="0" fillId="0" borderId="0" xfId="66" applyNumberFormat="1" applyFill="1" applyBorder="1" applyAlignment="1">
      <alignment horizontal="center" vertical="center"/>
      <protection/>
    </xf>
    <xf numFmtId="0" fontId="6" fillId="0" borderId="0" xfId="66" applyFont="1" applyBorder="1" applyAlignment="1">
      <alignment horizontal="left" vertical="center" wrapText="1"/>
      <protection/>
    </xf>
    <xf numFmtId="0" fontId="4" fillId="35" borderId="26" xfId="66" applyFont="1" applyFill="1" applyBorder="1">
      <alignment/>
      <protection/>
    </xf>
    <xf numFmtId="1" fontId="4" fillId="0" borderId="0" xfId="66" applyNumberFormat="1" applyFont="1" applyFill="1" applyBorder="1" applyAlignment="1">
      <alignment horizontal="right"/>
      <protection/>
    </xf>
    <xf numFmtId="1" fontId="4" fillId="0" borderId="39" xfId="66" applyNumberFormat="1" applyFont="1" applyFill="1" applyBorder="1" applyAlignment="1">
      <alignment horizontal="right"/>
      <protection/>
    </xf>
    <xf numFmtId="1" fontId="4" fillId="0" borderId="17" xfId="66" applyNumberFormat="1" applyFont="1" applyFill="1" applyBorder="1" applyAlignment="1">
      <alignment horizontal="right" vertical="center" wrapText="1"/>
      <protection/>
    </xf>
    <xf numFmtId="1" fontId="4" fillId="0" borderId="0" xfId="66" applyNumberFormat="1" applyFont="1" applyFill="1" applyBorder="1" applyAlignment="1">
      <alignment horizontal="right" vertical="center" wrapText="1"/>
      <protection/>
    </xf>
    <xf numFmtId="1" fontId="4" fillId="0" borderId="17" xfId="66" applyNumberFormat="1" applyFont="1" applyFill="1" applyBorder="1" applyAlignment="1">
      <alignment horizontal="right"/>
      <protection/>
    </xf>
    <xf numFmtId="1" fontId="4" fillId="0" borderId="21" xfId="66" applyNumberFormat="1" applyFont="1" applyFill="1" applyBorder="1" applyAlignment="1">
      <alignment horizontal="right"/>
      <protection/>
    </xf>
    <xf numFmtId="2" fontId="4" fillId="0" borderId="0" xfId="66" applyNumberFormat="1" applyFont="1" applyFill="1" applyBorder="1">
      <alignment/>
      <protection/>
    </xf>
    <xf numFmtId="0" fontId="4" fillId="0" borderId="39" xfId="66" applyFont="1" applyFill="1" applyBorder="1">
      <alignment/>
      <protection/>
    </xf>
    <xf numFmtId="0" fontId="4" fillId="0" borderId="17" xfId="66" applyFont="1" applyFill="1" applyBorder="1" applyAlignment="1">
      <alignment horizontal="right" vertical="center" wrapText="1"/>
      <protection/>
    </xf>
    <xf numFmtId="0" fontId="4" fillId="0" borderId="0" xfId="66" applyFont="1" applyFill="1" applyBorder="1" applyAlignment="1">
      <alignment horizontal="right" vertical="center" wrapText="1"/>
      <protection/>
    </xf>
    <xf numFmtId="0" fontId="4" fillId="0" borderId="17" xfId="66" applyFont="1" applyFill="1" applyBorder="1">
      <alignment/>
      <protection/>
    </xf>
    <xf numFmtId="0" fontId="4" fillId="0" borderId="21" xfId="66" applyFont="1" applyFill="1" applyBorder="1">
      <alignment/>
      <protection/>
    </xf>
    <xf numFmtId="0" fontId="6" fillId="0" borderId="0" xfId="66" applyFont="1" applyFill="1" applyBorder="1" applyAlignment="1">
      <alignment vertical="center" wrapText="1"/>
      <protection/>
    </xf>
    <xf numFmtId="0" fontId="7" fillId="0" borderId="0" xfId="66" applyFont="1" applyFill="1" applyBorder="1" applyAlignment="1">
      <alignment horizontal="center" vertical="center" wrapText="1"/>
      <protection/>
    </xf>
    <xf numFmtId="49" fontId="11" fillId="0" borderId="0" xfId="66" applyNumberFormat="1" applyFont="1" applyFill="1" applyBorder="1" applyAlignment="1">
      <alignment vertical="center"/>
      <protection/>
    </xf>
    <xf numFmtId="0" fontId="11" fillId="0" borderId="0" xfId="66" applyFont="1" applyFill="1" applyBorder="1" applyAlignment="1">
      <alignment horizontal="center" vertical="center" wrapText="1"/>
      <protection/>
    </xf>
    <xf numFmtId="2" fontId="0" fillId="0" borderId="0" xfId="66" applyNumberFormat="1" applyFill="1" applyBorder="1">
      <alignment/>
      <protection/>
    </xf>
    <xf numFmtId="2" fontId="4" fillId="0" borderId="0" xfId="66" applyNumberFormat="1" applyFont="1" applyFill="1" applyBorder="1" applyAlignment="1">
      <alignment horizontal="center"/>
      <protection/>
    </xf>
    <xf numFmtId="1" fontId="4" fillId="0" borderId="0" xfId="66" applyNumberFormat="1" applyFont="1">
      <alignment/>
      <protection/>
    </xf>
    <xf numFmtId="2" fontId="4" fillId="0" borderId="0" xfId="66" applyNumberFormat="1" applyFont="1">
      <alignment/>
      <protection/>
    </xf>
    <xf numFmtId="0" fontId="68" fillId="50" borderId="0" xfId="66" applyFont="1" applyFill="1" applyAlignment="1">
      <alignment horizontal="center" vertical="center"/>
      <protection/>
    </xf>
    <xf numFmtId="0" fontId="68" fillId="50" borderId="58" xfId="66" applyFont="1" applyFill="1" applyBorder="1" applyAlignment="1">
      <alignment horizontal="center" vertical="center"/>
      <protection/>
    </xf>
    <xf numFmtId="0" fontId="68" fillId="50" borderId="58" xfId="66" applyFont="1" applyFill="1" applyBorder="1" applyAlignment="1">
      <alignment horizontal="center" vertical="center" wrapText="1"/>
      <protection/>
    </xf>
    <xf numFmtId="0" fontId="69" fillId="50" borderId="58" xfId="66" applyFont="1" applyFill="1" applyBorder="1" applyAlignment="1">
      <alignment horizontal="center" vertical="center" wrapText="1"/>
      <protection/>
    </xf>
    <xf numFmtId="0" fontId="69" fillId="50" borderId="58" xfId="66" applyFont="1" applyFill="1" applyBorder="1" applyAlignment="1">
      <alignment horizontal="center" vertical="center"/>
      <protection/>
    </xf>
    <xf numFmtId="0" fontId="69" fillId="50" borderId="59" xfId="66" applyFont="1" applyFill="1" applyBorder="1" applyAlignment="1">
      <alignment horizontal="center" vertical="center"/>
      <protection/>
    </xf>
    <xf numFmtId="0" fontId="0" fillId="0" borderId="0" xfId="66" applyAlignment="1">
      <alignment horizontal="center" vertical="center"/>
      <protection/>
    </xf>
    <xf numFmtId="0" fontId="4" fillId="0" borderId="10" xfId="66" applyFont="1" applyBorder="1">
      <alignment/>
      <protection/>
    </xf>
    <xf numFmtId="2" fontId="0" fillId="0" borderId="0" xfId="66" applyNumberFormat="1">
      <alignment/>
      <protection/>
    </xf>
    <xf numFmtId="2" fontId="0" fillId="0" borderId="0" xfId="66" applyNumberFormat="1" applyBorder="1">
      <alignment/>
      <protection/>
    </xf>
    <xf numFmtId="0" fontId="4" fillId="52" borderId="60" xfId="0" applyFont="1" applyFill="1" applyBorder="1" applyAlignment="1">
      <alignment/>
    </xf>
    <xf numFmtId="2" fontId="4" fillId="52" borderId="6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9" fontId="70" fillId="0" borderId="10" xfId="61" applyFont="1" applyBorder="1" applyAlignment="1">
      <alignment/>
    </xf>
    <xf numFmtId="0" fontId="0" fillId="53" borderId="0" xfId="66" applyFill="1">
      <alignment/>
      <protection/>
    </xf>
    <xf numFmtId="0" fontId="0" fillId="53" borderId="0" xfId="66" applyFill="1" applyBorder="1">
      <alignment/>
      <protection/>
    </xf>
    <xf numFmtId="0" fontId="4" fillId="35" borderId="62" xfId="66" applyFont="1" applyFill="1" applyBorder="1">
      <alignment/>
      <protection/>
    </xf>
    <xf numFmtId="1" fontId="4" fillId="0" borderId="54" xfId="66" applyNumberFormat="1" applyFont="1" applyBorder="1">
      <alignment/>
      <protection/>
    </xf>
    <xf numFmtId="2" fontId="0" fillId="0" borderId="0" xfId="66" applyNumberFormat="1" applyAlignment="1">
      <alignment horizontal="center"/>
      <protection/>
    </xf>
    <xf numFmtId="0" fontId="68" fillId="50" borderId="59" xfId="66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10" fillId="0" borderId="0" xfId="57" applyFont="1">
      <alignment/>
      <protection/>
    </xf>
    <xf numFmtId="0" fontId="7" fillId="33" borderId="31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1" fillId="54" borderId="64" xfId="0" applyFont="1" applyFill="1" applyBorder="1" applyAlignment="1">
      <alignment wrapText="1"/>
    </xf>
    <xf numFmtId="203" fontId="71" fillId="0" borderId="64" xfId="0" applyNumberFormat="1" applyFont="1" applyBorder="1" applyAlignment="1">
      <alignment wrapText="1"/>
    </xf>
    <xf numFmtId="204" fontId="71" fillId="0" borderId="64" xfId="0" applyNumberFormat="1" applyFont="1" applyBorder="1" applyAlignment="1">
      <alignment wrapText="1"/>
    </xf>
    <xf numFmtId="0" fontId="71" fillId="0" borderId="64" xfId="0" applyFont="1" applyBorder="1" applyAlignment="1">
      <alignment wrapText="1"/>
    </xf>
    <xf numFmtId="0" fontId="71" fillId="47" borderId="64" xfId="0" applyFont="1" applyFill="1" applyBorder="1" applyAlignment="1">
      <alignment wrapText="1"/>
    </xf>
    <xf numFmtId="203" fontId="71" fillId="47" borderId="64" xfId="0" applyNumberFormat="1" applyFont="1" applyFill="1" applyBorder="1" applyAlignment="1">
      <alignment wrapText="1"/>
    </xf>
    <xf numFmtId="204" fontId="71" fillId="47" borderId="64" xfId="0" applyNumberFormat="1" applyFont="1" applyFill="1" applyBorder="1" applyAlignment="1">
      <alignment wrapText="1"/>
    </xf>
    <xf numFmtId="0" fontId="71" fillId="0" borderId="0" xfId="0" applyFont="1" applyAlignment="1">
      <alignment wrapText="1"/>
    </xf>
    <xf numFmtId="186" fontId="72" fillId="55" borderId="64" xfId="0" applyNumberFormat="1" applyFont="1" applyFill="1" applyBorder="1" applyAlignment="1">
      <alignment wrapText="1"/>
    </xf>
    <xf numFmtId="10" fontId="0" fillId="0" borderId="0" xfId="0" applyNumberFormat="1" applyAlignment="1">
      <alignment/>
    </xf>
    <xf numFmtId="2" fontId="4" fillId="36" borderId="22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4" fillId="0" borderId="21" xfId="0" applyNumberFormat="1" applyFont="1" applyBorder="1" applyAlignment="1">
      <alignment/>
    </xf>
    <xf numFmtId="9" fontId="5" fillId="0" borderId="17" xfId="60" applyFont="1" applyFill="1" applyBorder="1" applyAlignment="1">
      <alignment/>
    </xf>
    <xf numFmtId="0" fontId="6" fillId="0" borderId="0" xfId="0" applyFont="1" applyAlignment="1">
      <alignment/>
    </xf>
    <xf numFmtId="9" fontId="4" fillId="42" borderId="10" xfId="60" applyFont="1" applyFill="1" applyBorder="1" applyAlignment="1">
      <alignment horizontal="center" vertical="center"/>
    </xf>
    <xf numFmtId="9" fontId="4" fillId="42" borderId="10" xfId="60" applyFont="1" applyFill="1" applyBorder="1" applyAlignment="1">
      <alignment horizontal="center" vertical="center"/>
    </xf>
    <xf numFmtId="9" fontId="4" fillId="42" borderId="22" xfId="60" applyFont="1" applyFill="1" applyBorder="1" applyAlignment="1">
      <alignment horizontal="center" vertical="center"/>
    </xf>
    <xf numFmtId="0" fontId="0" fillId="56" borderId="41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wrapText="1"/>
    </xf>
    <xf numFmtId="0" fontId="0" fillId="0" borderId="65" xfId="0" applyBorder="1" applyAlignment="1">
      <alignment/>
    </xf>
    <xf numFmtId="0" fontId="0" fillId="0" borderId="25" xfId="0" applyBorder="1" applyAlignment="1">
      <alignment/>
    </xf>
    <xf numFmtId="0" fontId="0" fillId="56" borderId="65" xfId="0" applyFill="1" applyBorder="1" applyAlignment="1">
      <alignment horizontal="center" vertical="center"/>
    </xf>
    <xf numFmtId="0" fontId="0" fillId="56" borderId="66" xfId="0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2" fillId="0" borderId="0" xfId="53" applyFill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67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41" xfId="0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0" fillId="0" borderId="65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" fontId="4" fillId="0" borderId="4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5" borderId="70" xfId="0" applyFont="1" applyFill="1" applyBorder="1" applyAlignment="1">
      <alignment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4" fillId="0" borderId="20" xfId="0" applyFont="1" applyBorder="1" applyAlignment="1">
      <alignment/>
    </xf>
    <xf numFmtId="0" fontId="4" fillId="0" borderId="33" xfId="0" applyFont="1" applyBorder="1" applyAlignment="1">
      <alignment/>
    </xf>
    <xf numFmtId="0" fontId="6" fillId="0" borderId="73" xfId="0" applyFont="1" applyBorder="1" applyAlignment="1">
      <alignment horizontal="left" vertical="center"/>
    </xf>
    <xf numFmtId="0" fontId="4" fillId="0" borderId="52" xfId="0" applyFont="1" applyBorder="1" applyAlignment="1">
      <alignment/>
    </xf>
    <xf numFmtId="0" fontId="0" fillId="0" borderId="74" xfId="0" applyBorder="1" applyAlignment="1">
      <alignment/>
    </xf>
    <xf numFmtId="0" fontId="4" fillId="0" borderId="34" xfId="0" applyFont="1" applyBorder="1" applyAlignment="1">
      <alignment/>
    </xf>
    <xf numFmtId="0" fontId="4" fillId="0" borderId="42" xfId="0" applyFont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89" fontId="6" fillId="0" borderId="73" xfId="0" applyNumberFormat="1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7" fillId="33" borderId="78" xfId="0" applyFont="1" applyFill="1" applyBorder="1" applyAlignment="1">
      <alignment wrapText="1"/>
    </xf>
    <xf numFmtId="0" fontId="7" fillId="33" borderId="79" xfId="0" applyFont="1" applyFill="1" applyBorder="1" applyAlignment="1">
      <alignment wrapText="1"/>
    </xf>
    <xf numFmtId="189" fontId="6" fillId="0" borderId="73" xfId="0" applyNumberFormat="1" applyFont="1" applyFill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7" fillId="33" borderId="78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/>
    </xf>
    <xf numFmtId="0" fontId="7" fillId="33" borderId="75" xfId="0" applyFont="1" applyFill="1" applyBorder="1" applyAlignment="1">
      <alignment/>
    </xf>
    <xf numFmtId="0" fontId="7" fillId="33" borderId="79" xfId="0" applyFont="1" applyFill="1" applyBorder="1" applyAlignment="1">
      <alignment/>
    </xf>
    <xf numFmtId="0" fontId="7" fillId="34" borderId="84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89" fontId="6" fillId="0" borderId="73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7" fillId="33" borderId="86" xfId="0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89" fontId="6" fillId="0" borderId="73" xfId="0" applyNumberFormat="1" applyFont="1" applyFill="1" applyBorder="1" applyAlignment="1">
      <alignment horizontal="center" vertical="center" wrapText="1"/>
    </xf>
    <xf numFmtId="0" fontId="6" fillId="0" borderId="73" xfId="66" applyFont="1" applyBorder="1" applyAlignment="1">
      <alignment vertical="center" wrapText="1"/>
      <protection/>
    </xf>
    <xf numFmtId="0" fontId="6" fillId="0" borderId="0" xfId="66" applyFont="1" applyFill="1" applyBorder="1" applyAlignment="1">
      <alignment horizontal="left" vertical="center" wrapText="1"/>
      <protection/>
    </xf>
    <xf numFmtId="2" fontId="6" fillId="0" borderId="0" xfId="66" applyNumberFormat="1" applyFont="1" applyFill="1" applyBorder="1" applyAlignment="1">
      <alignment horizontal="left" vertical="center" wrapText="1"/>
      <protection/>
    </xf>
    <xf numFmtId="0" fontId="6" fillId="0" borderId="0" xfId="66" applyFont="1" applyFill="1" applyBorder="1" applyAlignment="1">
      <alignment horizontal="center" vertical="center" wrapText="1"/>
      <protection/>
    </xf>
    <xf numFmtId="0" fontId="7" fillId="33" borderId="8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  <cellStyle name="Обычный 2" xfId="65"/>
    <cellStyle name="Обычный 2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15175"/>
          <c:w val="0.61025"/>
          <c:h val="0.6975"/>
        </c:manualLayout>
      </c:layout>
      <c:pieChart>
        <c:varyColors val="1"/>
        <c:ser>
          <c:idx val="2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Lit>
              <c:ptCount val="10"/>
              <c:pt idx="0">
                <c:v>.dll</c:v>
              </c:pt>
              <c:pt idx="1">
                <c:v>.exe</c:v>
              </c:pt>
              <c:pt idx="2">
                <c:v>.djvu</c:v>
              </c:pt>
              <c:pt idx="3">
                <c:v>.mp3</c:v>
              </c:pt>
              <c:pt idx="4">
                <c:v>.jpg</c:v>
              </c:pt>
              <c:pt idx="5">
                <c:v>.avi</c:v>
              </c:pt>
              <c:pt idx="6">
                <c:v>.pdf</c:v>
              </c:pt>
              <c:pt idx="7">
                <c:v>.sys</c:v>
              </c:pt>
              <c:pt idx="8">
                <c:v>.bak</c:v>
              </c:pt>
              <c:pt idx="9">
                <c:v>Другие</c:v>
              </c:pt>
            </c:strLit>
          </c:cat>
          <c:val>
            <c:numLit>
              <c:ptCount val="10"/>
              <c:pt idx="0">
                <c:v>32.7929053426647</c:v>
              </c:pt>
              <c:pt idx="1">
                <c:v>31.7348476335156</c:v>
              </c:pt>
              <c:pt idx="2">
                <c:v>8.14548816236569</c:v>
              </c:pt>
              <c:pt idx="3">
                <c:v>5.53701450578243</c:v>
              </c:pt>
              <c:pt idx="4">
                <c:v>4.6048114937296</c:v>
              </c:pt>
              <c:pt idx="5">
                <c:v>3.95620099415756</c:v>
              </c:pt>
              <c:pt idx="6">
                <c:v>2.96712088349229</c:v>
              </c:pt>
              <c:pt idx="7">
                <c:v>2.9175211304805</c:v>
              </c:pt>
              <c:pt idx="8">
                <c:v>2.46744305683143</c:v>
              </c:pt>
              <c:pt idx="9">
                <c:v>4.87664679698009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2"/>
          <c:w val="0.9192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'On-demand'!$F$5</c:f>
              <c:numCache/>
            </c:numRef>
          </c:val>
        </c:ser>
        <c:ser>
          <c:idx val="1"/>
          <c:order val="1"/>
          <c:tx>
            <c:strRef>
              <c:f>'On-demand'!$B$6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'On-demand'!$F$6</c:f>
              <c:numCache/>
            </c:numRef>
          </c:val>
        </c:ser>
        <c:ser>
          <c:idx val="2"/>
          <c:order val="2"/>
          <c:tx>
            <c:strRef>
              <c:f>'On-demand'!$B$7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'On-demand'!$F$7</c:f>
              <c:numCache/>
            </c:numRef>
          </c:val>
        </c:ser>
        <c:ser>
          <c:idx val="3"/>
          <c:order val="3"/>
          <c:tx>
            <c:strRef>
              <c:f>'On-demand'!$B$8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'On-demand'!$F$8</c:f>
              <c:numCache/>
            </c:numRef>
          </c:val>
        </c:ser>
        <c:ser>
          <c:idx val="4"/>
          <c:order val="4"/>
          <c:tx>
            <c:strRef>
              <c:f>'On-demand'!$B$9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'On-demand'!$F$9</c:f>
              <c:numCache/>
            </c:numRef>
          </c:val>
        </c:ser>
        <c:ser>
          <c:idx val="5"/>
          <c:order val="5"/>
          <c:tx>
            <c:strRef>
              <c:f>'On-demand'!$B$10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'On-demand'!$F$10</c:f>
              <c:numCache/>
            </c:numRef>
          </c:val>
        </c:ser>
        <c:ser>
          <c:idx val="6"/>
          <c:order val="6"/>
          <c:tx>
            <c:strRef>
              <c:f>'On-demand'!$B$11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'On-demand'!$F$11</c:f>
              <c:numCache/>
            </c:numRef>
          </c:val>
        </c:ser>
        <c:ser>
          <c:idx val="7"/>
          <c:order val="7"/>
          <c:tx>
            <c:strRef>
              <c:f>'On-demand'!$B$12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'On-demand'!$F$12</c:f>
              <c:numCache/>
            </c:numRef>
          </c:val>
        </c:ser>
        <c:overlap val="-20"/>
        <c:gapWidth val="110"/>
        <c:axId val="53450137"/>
        <c:axId val="11289186"/>
      </c:barChart>
      <c:catAx>
        <c:axId val="53450137"/>
        <c:scaling>
          <c:orientation val="minMax"/>
        </c:scaling>
        <c:axPos val="b"/>
        <c:delete val="1"/>
        <c:majorTickMark val="out"/>
        <c:minorTickMark val="none"/>
        <c:tickLblPos val="none"/>
        <c:crossAx val="11289186"/>
        <c:crosses val="autoZero"/>
        <c:auto val="1"/>
        <c:lblOffset val="100"/>
        <c:tickLblSkip val="1"/>
        <c:noMultiLvlLbl val="0"/>
      </c:catAx>
      <c:valAx>
        <c:axId val="112891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50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"/>
          <c:y val="0.78875"/>
          <c:w val="0.8965"/>
          <c:h val="0.1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55"/>
          <c:w val="0.92875"/>
          <c:h val="0.6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HTTP!$B$6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HTTP!$H$6</c:f>
              <c:numCache/>
            </c:numRef>
          </c:val>
        </c:ser>
        <c:ser>
          <c:idx val="2"/>
          <c:order val="1"/>
          <c:tx>
            <c:strRef>
              <c:f>HTTP!$B$7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HTTP!$H$7</c:f>
              <c:numCache/>
            </c:numRef>
          </c:val>
        </c:ser>
        <c:ser>
          <c:idx val="3"/>
          <c:order val="2"/>
          <c:tx>
            <c:strRef>
              <c:f>HTTP!$B$8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HTTP!$H$8</c:f>
              <c:numCache/>
            </c:numRef>
          </c:val>
        </c:ser>
        <c:ser>
          <c:idx val="4"/>
          <c:order val="3"/>
          <c:tx>
            <c:strRef>
              <c:f>HTTP!$B$9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HTTP!$H$9</c:f>
              <c:numCache/>
            </c:numRef>
          </c:val>
        </c:ser>
        <c:ser>
          <c:idx val="5"/>
          <c:order val="4"/>
          <c:tx>
            <c:strRef>
              <c:f>HTTP!$B$10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HTTP!$H$10</c:f>
              <c:numCache/>
            </c:numRef>
          </c:val>
        </c:ser>
        <c:ser>
          <c:idx val="6"/>
          <c:order val="5"/>
          <c:tx>
            <c:strRef>
              <c:f>HTTP!$B$11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HTTP!$H$11</c:f>
              <c:numCache/>
            </c:numRef>
          </c:val>
        </c:ser>
        <c:ser>
          <c:idx val="7"/>
          <c:order val="6"/>
          <c:tx>
            <c:strRef>
              <c:f>HTTP!$B$12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HTTP!$H$12</c:f>
              <c:numCache/>
            </c:numRef>
          </c:val>
        </c:ser>
        <c:ser>
          <c:idx val="8"/>
          <c:order val="7"/>
          <c:tx>
            <c:strRef>
              <c:f>HTTP!$B$13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HTTP!$H$13</c:f>
              <c:numCache/>
            </c:numRef>
          </c:val>
        </c:ser>
        <c:overlap val="-20"/>
        <c:gapWidth val="110"/>
        <c:axId val="34493811"/>
        <c:axId val="42008844"/>
      </c:barChart>
      <c:catAx>
        <c:axId val="34493811"/>
        <c:scaling>
          <c:orientation val="minMax"/>
        </c:scaling>
        <c:axPos val="b"/>
        <c:delete val="1"/>
        <c:majorTickMark val="out"/>
        <c:minorTickMark val="none"/>
        <c:tickLblPos val="none"/>
        <c:crossAx val="42008844"/>
        <c:crosses val="autoZero"/>
        <c:auto val="1"/>
        <c:lblOffset val="100"/>
        <c:tickLblSkip val="1"/>
        <c:noMultiLvlLbl val="0"/>
      </c:catAx>
      <c:valAx>
        <c:axId val="42008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938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804"/>
          <c:w val="0.86525"/>
          <c:h val="0.1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4775"/>
          <c:y val="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2275"/>
          <c:w val="0.7992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Programs'!$B$55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Programs'!$C$55</c:f>
              <c:numCache/>
            </c:numRef>
          </c:val>
        </c:ser>
        <c:ser>
          <c:idx val="1"/>
          <c:order val="1"/>
          <c:tx>
            <c:strRef>
              <c:f>'Starting Office Programs'!$B$56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Programs'!$C$56</c:f>
              <c:numCache/>
            </c:numRef>
          </c:val>
        </c:ser>
        <c:ser>
          <c:idx val="2"/>
          <c:order val="2"/>
          <c:tx>
            <c:strRef>
              <c:f>'Starting Office Programs'!$B$57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Programs'!$C$57</c:f>
              <c:numCache/>
            </c:numRef>
          </c:val>
        </c:ser>
        <c:ser>
          <c:idx val="3"/>
          <c:order val="3"/>
          <c:tx>
            <c:strRef>
              <c:f>'Starting Office Programs'!$B$58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Programs'!$C$58</c:f>
              <c:numCache/>
            </c:numRef>
          </c:val>
        </c:ser>
        <c:ser>
          <c:idx val="4"/>
          <c:order val="4"/>
          <c:tx>
            <c:strRef>
              <c:f>'Starting Office Programs'!$B$59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Programs'!$C$59</c:f>
              <c:numCache/>
            </c:numRef>
          </c:val>
        </c:ser>
        <c:ser>
          <c:idx val="5"/>
          <c:order val="5"/>
          <c:tx>
            <c:strRef>
              <c:f>'Starting Office Programs'!$B$60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Programs'!$C$60</c:f>
              <c:numCache/>
            </c:numRef>
          </c:val>
        </c:ser>
        <c:ser>
          <c:idx val="6"/>
          <c:order val="6"/>
          <c:tx>
            <c:strRef>
              <c:f>'Starting Office Programs'!$B$61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Programs'!$C$61</c:f>
              <c:numCache/>
            </c:numRef>
          </c:val>
        </c:ser>
        <c:ser>
          <c:idx val="7"/>
          <c:order val="7"/>
          <c:tx>
            <c:strRef>
              <c:f>'Starting Office Programs'!$B$62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Programs'!$C$62</c:f>
              <c:numCache/>
            </c:numRef>
          </c:val>
        </c:ser>
        <c:axId val="42535277"/>
        <c:axId val="47273174"/>
      </c:barChart>
      <c:catAx>
        <c:axId val="42535277"/>
        <c:scaling>
          <c:orientation val="minMax"/>
        </c:scaling>
        <c:axPos val="b"/>
        <c:delete val="1"/>
        <c:majorTickMark val="out"/>
        <c:minorTickMark val="none"/>
        <c:tickLblPos val="none"/>
        <c:crossAx val="47273174"/>
        <c:crosses val="autoZero"/>
        <c:auto val="1"/>
        <c:lblOffset val="100"/>
        <c:tickLblSkip val="1"/>
        <c:noMultiLvlLbl val="0"/>
      </c:catAx>
      <c:valAx>
        <c:axId val="47273174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5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815"/>
          <c:w val="0.882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small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065"/>
          <c:w val="0.801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Programs'!$B$75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24AF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Programs'!$C$75</c:f>
              <c:numCache/>
            </c:numRef>
          </c:val>
        </c:ser>
        <c:ser>
          <c:idx val="1"/>
          <c:order val="1"/>
          <c:tx>
            <c:strRef>
              <c:f>'Starting Office Programs'!$B$76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Programs'!$C$76</c:f>
              <c:numCache/>
            </c:numRef>
          </c:val>
        </c:ser>
        <c:ser>
          <c:idx val="2"/>
          <c:order val="2"/>
          <c:tx>
            <c:strRef>
              <c:f>'Starting Office Programs'!$B$77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Programs'!$C$77</c:f>
              <c:numCache/>
            </c:numRef>
          </c:val>
        </c:ser>
        <c:ser>
          <c:idx val="3"/>
          <c:order val="3"/>
          <c:tx>
            <c:strRef>
              <c:f>'Starting Office Programs'!$B$78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Programs'!$C$78</c:f>
              <c:numCache/>
            </c:numRef>
          </c:val>
        </c:ser>
        <c:ser>
          <c:idx val="4"/>
          <c:order val="4"/>
          <c:tx>
            <c:strRef>
              <c:f>'Starting Office Programs'!$B$79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Programs'!$C$79</c:f>
              <c:numCache/>
            </c:numRef>
          </c:val>
        </c:ser>
        <c:ser>
          <c:idx val="5"/>
          <c:order val="5"/>
          <c:tx>
            <c:strRef>
              <c:f>'Starting Office Programs'!$B$80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Programs'!$C$80</c:f>
              <c:numCache/>
            </c:numRef>
          </c:val>
        </c:ser>
        <c:ser>
          <c:idx val="6"/>
          <c:order val="6"/>
          <c:tx>
            <c:strRef>
              <c:f>'Starting Office Programs'!$B$81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Programs'!$C$81</c:f>
              <c:numCache/>
            </c:numRef>
          </c:val>
        </c:ser>
        <c:ser>
          <c:idx val="7"/>
          <c:order val="7"/>
          <c:tx>
            <c:strRef>
              <c:f>'Starting Office Programs'!$B$82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Programs'!$C$82</c:f>
              <c:numCache/>
            </c:numRef>
          </c:val>
        </c:ser>
        <c:axId val="22805383"/>
        <c:axId val="3921856"/>
      </c:barChart>
      <c:catAx>
        <c:axId val="22805383"/>
        <c:scaling>
          <c:orientation val="minMax"/>
        </c:scaling>
        <c:axPos val="b"/>
        <c:delete val="1"/>
        <c:majorTickMark val="out"/>
        <c:minorTickMark val="none"/>
        <c:tickLblPos val="none"/>
        <c:crossAx val="3921856"/>
        <c:crosses val="autoZero"/>
        <c:auto val="1"/>
        <c:lblOffset val="100"/>
        <c:tickLblSkip val="1"/>
        <c:noMultiLvlLbl val="0"/>
      </c:catAx>
      <c:valAx>
        <c:axId val="392185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05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12"/>
          <c:w val="0.882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Outlook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342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465"/>
          <c:w val="0.8102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</c:f>
              <c:numCache/>
            </c:numRef>
          </c:val>
        </c:ser>
        <c:ser>
          <c:idx val="1"/>
          <c:order val="1"/>
          <c:tx>
            <c:strRef>
              <c:f>'Starting Office Programs'!$B$34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Programs'!$C$34</c:f>
              <c:numCache/>
            </c:numRef>
          </c:val>
        </c:ser>
        <c:ser>
          <c:idx val="2"/>
          <c:order val="2"/>
          <c:tx>
            <c:strRef>
              <c:f>'Starting Office Programs'!$B$35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</c:f>
              <c:numCache/>
            </c:numRef>
          </c:val>
        </c:ser>
        <c:ser>
          <c:idx val="3"/>
          <c:order val="3"/>
          <c:tx>
            <c:strRef>
              <c:f>'Starting Office Programs'!$B$36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Programs'!$C$36</c:f>
              <c:numCache/>
            </c:numRef>
          </c:val>
        </c:ser>
        <c:ser>
          <c:idx val="4"/>
          <c:order val="4"/>
          <c:tx>
            <c:strRef>
              <c:f>'Starting Office Programs'!$B$37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val>
            <c:numRef>
              <c:f>'Starting Office Programs'!$C$37</c:f>
              <c:numCache/>
            </c:numRef>
          </c:val>
        </c:ser>
        <c:ser>
          <c:idx val="5"/>
          <c:order val="5"/>
          <c:tx>
            <c:strRef>
              <c:f>'Starting Office Programs'!$B$38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</c:f>
              <c:numCache/>
            </c:numRef>
          </c:val>
        </c:ser>
        <c:ser>
          <c:idx val="6"/>
          <c:order val="6"/>
          <c:tx>
            <c:strRef>
              <c:f>'Starting Office Programs'!$B$39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Programs'!$C$39</c:f>
              <c:numCache/>
            </c:numRef>
          </c:val>
        </c:ser>
        <c:ser>
          <c:idx val="7"/>
          <c:order val="7"/>
          <c:tx>
            <c:strRef>
              <c:f>'Starting Office Programs'!$B$40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</c:f>
              <c:numCache/>
            </c:numRef>
          </c:val>
        </c:ser>
        <c:axId val="35296705"/>
        <c:axId val="49234890"/>
      </c:barChart>
      <c:catAx>
        <c:axId val="35296705"/>
        <c:scaling>
          <c:orientation val="minMax"/>
        </c:scaling>
        <c:axPos val="b"/>
        <c:delete val="1"/>
        <c:majorTickMark val="out"/>
        <c:minorTickMark val="none"/>
        <c:tickLblPos val="none"/>
        <c:crossAx val="49234890"/>
        <c:crosses val="autoZero"/>
        <c:auto val="1"/>
        <c:lblOffset val="100"/>
        <c:tickLblSkip val="1"/>
        <c:noMultiLvlLbl val="0"/>
      </c:catAx>
      <c:valAx>
        <c:axId val="49234890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6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5375"/>
          <c:w val="0.882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big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15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04"/>
          <c:w val="0.80025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Programs'!$B$93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Programs'!$C$93</c:f>
              <c:numCache/>
            </c:numRef>
          </c:val>
        </c:ser>
        <c:ser>
          <c:idx val="1"/>
          <c:order val="1"/>
          <c:tx>
            <c:strRef>
              <c:f>'Starting Office Programs'!$B$94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Programs'!$C$94</c:f>
              <c:numCache/>
            </c:numRef>
          </c:val>
        </c:ser>
        <c:ser>
          <c:idx val="2"/>
          <c:order val="2"/>
          <c:tx>
            <c:strRef>
              <c:f>'Starting Office Programs'!$B$95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Programs'!$C$95</c:f>
              <c:numCache/>
            </c:numRef>
          </c:val>
        </c:ser>
        <c:ser>
          <c:idx val="3"/>
          <c:order val="3"/>
          <c:tx>
            <c:strRef>
              <c:f>'Starting Office Programs'!$B$96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Programs'!$C$96</c:f>
              <c:numCache/>
            </c:numRef>
          </c:val>
        </c:ser>
        <c:ser>
          <c:idx val="4"/>
          <c:order val="4"/>
          <c:tx>
            <c:strRef>
              <c:f>'Starting Office Programs'!$B$97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Programs'!$C$97</c:f>
              <c:numCache/>
            </c:numRef>
          </c:val>
        </c:ser>
        <c:ser>
          <c:idx val="5"/>
          <c:order val="5"/>
          <c:tx>
            <c:strRef>
              <c:f>'Starting Office Programs'!$B$98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Programs'!$C$98</c:f>
              <c:numCache/>
            </c:numRef>
          </c:val>
        </c:ser>
        <c:ser>
          <c:idx val="6"/>
          <c:order val="6"/>
          <c:tx>
            <c:strRef>
              <c:f>'Starting Office Programs'!$B$99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Programs'!$C$99</c:f>
              <c:numCache/>
            </c:numRef>
          </c:val>
        </c:ser>
        <c:ser>
          <c:idx val="7"/>
          <c:order val="7"/>
          <c:tx>
            <c:strRef>
              <c:f>'Starting Office Programs'!$B$100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Programs'!$C$100</c:f>
              <c:numCache/>
            </c:numRef>
          </c:val>
        </c:ser>
        <c:axId val="40460827"/>
        <c:axId val="28603124"/>
      </c:barChart>
      <c:catAx>
        <c:axId val="40460827"/>
        <c:scaling>
          <c:orientation val="minMax"/>
        </c:scaling>
        <c:axPos val="b"/>
        <c:delete val="1"/>
        <c:majorTickMark val="out"/>
        <c:minorTickMark val="none"/>
        <c:tickLblPos val="none"/>
        <c:crossAx val="28603124"/>
        <c:crosses val="autoZero"/>
        <c:auto val="1"/>
        <c:lblOffset val="100"/>
        <c:tickLblSkip val="1"/>
        <c:noMultiLvlLbl val="0"/>
      </c:catAx>
      <c:valAx>
        <c:axId val="28603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0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365"/>
          <c:w val="0.882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Excel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44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3825"/>
          <c:w val="0.8102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Programs'!$B$111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Programs'!$C$111</c:f>
              <c:numCache/>
            </c:numRef>
          </c:val>
        </c:ser>
        <c:ser>
          <c:idx val="1"/>
          <c:order val="1"/>
          <c:tx>
            <c:strRef>
              <c:f>'Starting Office Programs'!$B$112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Programs'!$C$112</c:f>
              <c:numCache/>
            </c:numRef>
          </c:val>
        </c:ser>
        <c:ser>
          <c:idx val="2"/>
          <c:order val="2"/>
          <c:tx>
            <c:strRef>
              <c:f>'Starting Office Programs'!$B$113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Programs'!$C$113</c:f>
              <c:numCache/>
            </c:numRef>
          </c:val>
        </c:ser>
        <c:ser>
          <c:idx val="3"/>
          <c:order val="3"/>
          <c:tx>
            <c:strRef>
              <c:f>'Starting Office Programs'!$B$114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Programs'!$C$114</c:f>
              <c:numCache/>
            </c:numRef>
          </c:val>
        </c:ser>
        <c:ser>
          <c:idx val="4"/>
          <c:order val="4"/>
          <c:tx>
            <c:strRef>
              <c:f>'Starting Office Programs'!$B$115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Programs'!$C$115</c:f>
              <c:numCache/>
            </c:numRef>
          </c:val>
        </c:ser>
        <c:ser>
          <c:idx val="5"/>
          <c:order val="5"/>
          <c:tx>
            <c:strRef>
              <c:f>'Starting Office Programs'!$B$116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Programs'!$C$116</c:f>
              <c:numCache/>
            </c:numRef>
          </c:val>
        </c:ser>
        <c:ser>
          <c:idx val="6"/>
          <c:order val="6"/>
          <c:tx>
            <c:strRef>
              <c:f>'Starting Office Programs'!$B$117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Programs'!$C$117</c:f>
              <c:numCache/>
            </c:numRef>
          </c:val>
        </c:ser>
        <c:ser>
          <c:idx val="7"/>
          <c:order val="7"/>
          <c:tx>
            <c:strRef>
              <c:f>'Starting Office Programs'!$B$118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Programs'!$C$118</c:f>
              <c:numCache/>
            </c:numRef>
          </c:val>
        </c:ser>
        <c:axId val="56101525"/>
        <c:axId val="35151678"/>
      </c:barChart>
      <c:catAx>
        <c:axId val="56101525"/>
        <c:scaling>
          <c:orientation val="minMax"/>
        </c:scaling>
        <c:axPos val="b"/>
        <c:delete val="1"/>
        <c:majorTickMark val="out"/>
        <c:minorTickMark val="none"/>
        <c:tickLblPos val="none"/>
        <c:crossAx val="35151678"/>
        <c:crosses val="autoZero"/>
        <c:auto val="1"/>
        <c:lblOffset val="100"/>
        <c:tickLblSkip val="1"/>
        <c:noMultiLvlLbl val="0"/>
      </c:catAx>
      <c:valAx>
        <c:axId val="35151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1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45"/>
          <c:w val="0.882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Excel small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05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2075"/>
          <c:w val="0.8002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Programs'!$B$130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Programs'!$C$130</c:f>
              <c:numCache/>
            </c:numRef>
          </c:val>
        </c:ser>
        <c:ser>
          <c:idx val="1"/>
          <c:order val="1"/>
          <c:tx>
            <c:strRef>
              <c:f>'Starting Office Programs'!$B$131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Programs'!$C$131</c:f>
              <c:numCache/>
            </c:numRef>
          </c:val>
        </c:ser>
        <c:ser>
          <c:idx val="2"/>
          <c:order val="2"/>
          <c:tx>
            <c:strRef>
              <c:f>'Starting Office Programs'!$B$132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Programs'!$C$132</c:f>
              <c:numCache/>
            </c:numRef>
          </c:val>
        </c:ser>
        <c:ser>
          <c:idx val="3"/>
          <c:order val="3"/>
          <c:tx>
            <c:strRef>
              <c:f>'Starting Office Programs'!$B$133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Programs'!$C$133</c:f>
              <c:numCache/>
            </c:numRef>
          </c:val>
        </c:ser>
        <c:ser>
          <c:idx val="4"/>
          <c:order val="4"/>
          <c:tx>
            <c:strRef>
              <c:f>'Starting Office Programs'!$B$134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Programs'!$C$134</c:f>
              <c:numCache/>
            </c:numRef>
          </c:val>
        </c:ser>
        <c:ser>
          <c:idx val="5"/>
          <c:order val="5"/>
          <c:tx>
            <c:strRef>
              <c:f>'Starting Office Programs'!$B$135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Programs'!$C$135</c:f>
              <c:numCache/>
            </c:numRef>
          </c:val>
        </c:ser>
        <c:ser>
          <c:idx val="6"/>
          <c:order val="6"/>
          <c:tx>
            <c:strRef>
              <c:f>'Starting Office Programs'!$B$136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Programs'!$C$136</c:f>
              <c:numCache/>
            </c:numRef>
          </c:val>
        </c:ser>
        <c:ser>
          <c:idx val="7"/>
          <c:order val="7"/>
          <c:tx>
            <c:strRef>
              <c:f>'Starting Office Programs'!$B$137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Programs'!$C$137</c:f>
              <c:numCache/>
            </c:numRef>
          </c:val>
        </c:ser>
        <c:axId val="47929647"/>
        <c:axId val="28713640"/>
      </c:barChart>
      <c:catAx>
        <c:axId val="47929647"/>
        <c:scaling>
          <c:orientation val="minMax"/>
        </c:scaling>
        <c:axPos val="b"/>
        <c:delete val="1"/>
        <c:majorTickMark val="out"/>
        <c:minorTickMark val="none"/>
        <c:tickLblPos val="none"/>
        <c:crossAx val="28713640"/>
        <c:crosses val="autoZero"/>
        <c:auto val="1"/>
        <c:lblOffset val="100"/>
        <c:tickLblSkip val="1"/>
        <c:noMultiLvlLbl val="0"/>
      </c:catAx>
      <c:valAx>
        <c:axId val="28713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9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84"/>
          <c:w val="0.882"/>
          <c:h val="0.0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Excel big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085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5"/>
          <c:y val="0.09725"/>
          <c:w val="0.809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Programs'!$B$149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Programs'!$C$149</c:f>
              <c:numCache/>
            </c:numRef>
          </c:val>
        </c:ser>
        <c:ser>
          <c:idx val="1"/>
          <c:order val="1"/>
          <c:tx>
            <c:strRef>
              <c:f>'Starting Office Programs'!$B$150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Programs'!$C$150</c:f>
              <c:numCache/>
            </c:numRef>
          </c:val>
        </c:ser>
        <c:ser>
          <c:idx val="2"/>
          <c:order val="2"/>
          <c:tx>
            <c:strRef>
              <c:f>'Starting Office Programs'!$B$151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Programs'!$C$151</c:f>
              <c:numCache/>
            </c:numRef>
          </c:val>
        </c:ser>
        <c:ser>
          <c:idx val="3"/>
          <c:order val="3"/>
          <c:tx>
            <c:strRef>
              <c:f>'Starting Office Programs'!$B$152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Programs'!$C$152</c:f>
              <c:numCache/>
            </c:numRef>
          </c:val>
        </c:ser>
        <c:ser>
          <c:idx val="4"/>
          <c:order val="4"/>
          <c:tx>
            <c:strRef>
              <c:f>'Starting Office Programs'!$B$153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Programs'!$C$153</c:f>
              <c:numCache/>
            </c:numRef>
          </c:val>
        </c:ser>
        <c:ser>
          <c:idx val="5"/>
          <c:order val="5"/>
          <c:tx>
            <c:strRef>
              <c:f>'Starting Office Programs'!$B$154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Programs'!$C$154</c:f>
              <c:numCache/>
            </c:numRef>
          </c:val>
        </c:ser>
        <c:ser>
          <c:idx val="6"/>
          <c:order val="6"/>
          <c:tx>
            <c:strRef>
              <c:f>'Starting Office Programs'!$B$155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Programs'!$C$155</c:f>
              <c:numCache/>
            </c:numRef>
          </c:val>
        </c:ser>
        <c:ser>
          <c:idx val="7"/>
          <c:order val="7"/>
          <c:tx>
            <c:strRef>
              <c:f>'Starting Office Programs'!$B$156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Programs'!$C$156</c:f>
              <c:numCache/>
            </c:numRef>
          </c:val>
        </c:ser>
        <c:axId val="57096169"/>
        <c:axId val="44103474"/>
      </c:barChart>
      <c:catAx>
        <c:axId val="57096169"/>
        <c:scaling>
          <c:orientation val="minMax"/>
        </c:scaling>
        <c:axPos val="b"/>
        <c:delete val="1"/>
        <c:majorTickMark val="out"/>
        <c:minorTickMark val="none"/>
        <c:tickLblPos val="none"/>
        <c:crossAx val="44103474"/>
        <c:crosses val="autoZero"/>
        <c:auto val="1"/>
        <c:lblOffset val="100"/>
        <c:tickLblSkip val="1"/>
        <c:noMultiLvlLbl val="0"/>
      </c:catAx>
      <c:valAx>
        <c:axId val="44103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6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83225"/>
          <c:w val="0.882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PowerPoint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24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19"/>
          <c:w val="0.8102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Programs'!$B$167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Programs'!$C$167</c:f>
              <c:numCache/>
            </c:numRef>
          </c:val>
        </c:ser>
        <c:ser>
          <c:idx val="1"/>
          <c:order val="1"/>
          <c:tx>
            <c:strRef>
              <c:f>'Starting Office Programs'!$B$168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Programs'!$C$168</c:f>
              <c:numCache/>
            </c:numRef>
          </c:val>
        </c:ser>
        <c:ser>
          <c:idx val="2"/>
          <c:order val="2"/>
          <c:tx>
            <c:strRef>
              <c:f>'Starting Office Programs'!$B$169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Programs'!$C$169</c:f>
              <c:numCache/>
            </c:numRef>
          </c:val>
        </c:ser>
        <c:ser>
          <c:idx val="3"/>
          <c:order val="3"/>
          <c:tx>
            <c:strRef>
              <c:f>'Starting Office Programs'!$B$170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Programs'!$C$170</c:f>
              <c:numCache/>
            </c:numRef>
          </c:val>
        </c:ser>
        <c:ser>
          <c:idx val="4"/>
          <c:order val="4"/>
          <c:tx>
            <c:strRef>
              <c:f>'Starting Office Programs'!$B$171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Programs'!$C$171</c:f>
              <c:numCache/>
            </c:numRef>
          </c:val>
        </c:ser>
        <c:ser>
          <c:idx val="5"/>
          <c:order val="5"/>
          <c:tx>
            <c:strRef>
              <c:f>'Starting Office Programs'!$B$172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Programs'!$C$172</c:f>
              <c:numCache/>
            </c:numRef>
          </c:val>
        </c:ser>
        <c:ser>
          <c:idx val="6"/>
          <c:order val="6"/>
          <c:tx>
            <c:strRef>
              <c:f>'Starting Office Programs'!$B$173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Programs'!$C$173</c:f>
              <c:numCache/>
            </c:numRef>
          </c:val>
        </c:ser>
        <c:ser>
          <c:idx val="7"/>
          <c:order val="7"/>
          <c:tx>
            <c:strRef>
              <c:f>'Starting Office Programs'!$B$174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Programs'!$C$174</c:f>
              <c:numCache/>
            </c:numRef>
          </c:val>
        </c:ser>
        <c:axId val="61386947"/>
        <c:axId val="15611612"/>
      </c:barChart>
      <c:catAx>
        <c:axId val="61386947"/>
        <c:scaling>
          <c:orientation val="minMax"/>
        </c:scaling>
        <c:axPos val="b"/>
        <c:delete val="1"/>
        <c:majorTickMark val="out"/>
        <c:minorTickMark val="none"/>
        <c:tickLblPos val="none"/>
        <c:crossAx val="15611612"/>
        <c:crosses val="autoZero"/>
        <c:auto val="1"/>
        <c:lblOffset val="100"/>
        <c:tickLblSkip val="1"/>
        <c:noMultiLvlLbl val="0"/>
      </c:catAx>
      <c:valAx>
        <c:axId val="15611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6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83375"/>
          <c:w val="0.882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45"/>
          <c:w val="0.9205"/>
          <c:h val="0.696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1E921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3A1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A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589A"/>
              </a:solidFill>
              <a:ln w="3175">
                <a:noFill/>
              </a:ln>
            </c:spPr>
          </c:dPt>
          <c:cat>
            <c:strRef>
              <c:f>'Boot Time'!$B$4:$B$12</c:f>
              <c:strCache/>
            </c:strRef>
          </c:cat>
          <c:val>
            <c:numRef>
              <c:f>'Boot Time'!$C$4:$C$12</c:f>
              <c:numCache/>
            </c:numRef>
          </c:val>
        </c:ser>
        <c:gapWidth val="50"/>
        <c:axId val="38042441"/>
        <c:axId val="6837650"/>
      </c:barChart>
      <c:catAx>
        <c:axId val="38042441"/>
        <c:scaling>
          <c:orientation val="minMax"/>
        </c:scaling>
        <c:axPos val="b"/>
        <c:delete val="1"/>
        <c:majorTickMark val="out"/>
        <c:minorTickMark val="none"/>
        <c:tickLblPos val="none"/>
        <c:crossAx val="6837650"/>
        <c:crosses val="autoZero"/>
        <c:auto val="1"/>
        <c:lblOffset val="100"/>
        <c:tickLblSkip val="1"/>
        <c:noMultiLvlLbl val="0"/>
      </c:catAx>
      <c:valAx>
        <c:axId val="6837650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Время загрузки [сек]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424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1"/>
          <c:y val="0.79175"/>
          <c:w val="0.8962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PowerPoint small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17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155"/>
          <c:w val="0.7992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Programs'!$B$187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Programs'!$C$187</c:f>
              <c:numCache/>
            </c:numRef>
          </c:val>
        </c:ser>
        <c:ser>
          <c:idx val="1"/>
          <c:order val="1"/>
          <c:tx>
            <c:strRef>
              <c:f>'Starting Office Programs'!$B$188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Programs'!$C$188</c:f>
              <c:numCache/>
            </c:numRef>
          </c:val>
        </c:ser>
        <c:ser>
          <c:idx val="2"/>
          <c:order val="2"/>
          <c:tx>
            <c:strRef>
              <c:f>'Starting Office Programs'!$B$189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Programs'!$C$189</c:f>
              <c:numCache/>
            </c:numRef>
          </c:val>
        </c:ser>
        <c:ser>
          <c:idx val="3"/>
          <c:order val="3"/>
          <c:tx>
            <c:strRef>
              <c:f>'Starting Office Programs'!$B$190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Programs'!$C$190</c:f>
              <c:numCache/>
            </c:numRef>
          </c:val>
        </c:ser>
        <c:ser>
          <c:idx val="4"/>
          <c:order val="4"/>
          <c:tx>
            <c:strRef>
              <c:f>'Starting Office Programs'!$B$191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Programs'!$C$191</c:f>
              <c:numCache/>
            </c:numRef>
          </c:val>
        </c:ser>
        <c:ser>
          <c:idx val="5"/>
          <c:order val="5"/>
          <c:tx>
            <c:strRef>
              <c:f>'Starting Office Programs'!$B$192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Programs'!$C$192</c:f>
              <c:numCache/>
            </c:numRef>
          </c:val>
        </c:ser>
        <c:ser>
          <c:idx val="6"/>
          <c:order val="6"/>
          <c:tx>
            <c:strRef>
              <c:f>'Starting Office Programs'!$B$193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Programs'!$C$193</c:f>
              <c:numCache/>
            </c:numRef>
          </c:val>
        </c:ser>
        <c:ser>
          <c:idx val="7"/>
          <c:order val="7"/>
          <c:tx>
            <c:strRef>
              <c:f>'Starting Office Programs'!$B$194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Programs'!$C$194</c:f>
              <c:numCache/>
            </c:numRef>
          </c:val>
        </c:ser>
        <c:axId val="6286781"/>
        <c:axId val="56581030"/>
      </c:barChart>
      <c:catAx>
        <c:axId val="6286781"/>
        <c:scaling>
          <c:orientation val="minMax"/>
        </c:scaling>
        <c:axPos val="b"/>
        <c:delete val="1"/>
        <c:majorTickMark val="out"/>
        <c:minorTickMark val="none"/>
        <c:tickLblPos val="none"/>
        <c:crossAx val="56581030"/>
        <c:crosses val="autoZero"/>
        <c:auto val="1"/>
        <c:lblOffset val="100"/>
        <c:tickLblSkip val="1"/>
        <c:noMultiLvlLbl val="0"/>
      </c:catAx>
      <c:valAx>
        <c:axId val="56581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6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385"/>
          <c:w val="0.882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PowerPoint big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12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5"/>
          <c:y val="0.122"/>
          <c:w val="0.8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Programs'!$B$204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Programs'!$C$204</c:f>
              <c:numCache/>
            </c:numRef>
          </c:val>
        </c:ser>
        <c:ser>
          <c:idx val="1"/>
          <c:order val="1"/>
          <c:tx>
            <c:strRef>
              <c:f>'Starting Office Programs'!$B$205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Programs'!$C$205</c:f>
              <c:numCache/>
            </c:numRef>
          </c:val>
        </c:ser>
        <c:ser>
          <c:idx val="2"/>
          <c:order val="2"/>
          <c:tx>
            <c:strRef>
              <c:f>'Starting Office Programs'!$B$206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Programs'!$C$206</c:f>
              <c:numCache/>
            </c:numRef>
          </c:val>
        </c:ser>
        <c:ser>
          <c:idx val="3"/>
          <c:order val="3"/>
          <c:tx>
            <c:strRef>
              <c:f>'Starting Office Programs'!$B$207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Programs'!$C$207</c:f>
              <c:numCache/>
            </c:numRef>
          </c:val>
        </c:ser>
        <c:ser>
          <c:idx val="4"/>
          <c:order val="4"/>
          <c:tx>
            <c:strRef>
              <c:f>'Starting Office Programs'!$B$208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Programs'!$C$208</c:f>
              <c:numCache/>
            </c:numRef>
          </c:val>
        </c:ser>
        <c:ser>
          <c:idx val="5"/>
          <c:order val="5"/>
          <c:tx>
            <c:strRef>
              <c:f>'Starting Office Programs'!$B$209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Programs'!$C$209</c:f>
              <c:numCache/>
            </c:numRef>
          </c:val>
        </c:ser>
        <c:ser>
          <c:idx val="6"/>
          <c:order val="6"/>
          <c:tx>
            <c:strRef>
              <c:f>'Starting Office Programs'!$B$210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Programs'!$C$210</c:f>
              <c:numCache/>
            </c:numRef>
          </c:val>
        </c:ser>
        <c:ser>
          <c:idx val="7"/>
          <c:order val="7"/>
          <c:tx>
            <c:strRef>
              <c:f>'Starting Office Programs'!$B$211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Programs'!$C$211</c:f>
              <c:numCache/>
            </c:numRef>
          </c:val>
        </c:ser>
        <c:axId val="39467223"/>
        <c:axId val="19660688"/>
      </c:barChart>
      <c:catAx>
        <c:axId val="39467223"/>
        <c:scaling>
          <c:orientation val="minMax"/>
        </c:scaling>
        <c:axPos val="b"/>
        <c:delete val="1"/>
        <c:majorTickMark val="out"/>
        <c:minorTickMark val="none"/>
        <c:tickLblPos val="none"/>
        <c:crossAx val="19660688"/>
        <c:crosses val="autoZero"/>
        <c:auto val="1"/>
        <c:lblOffset val="100"/>
        <c:tickLblSkip val="1"/>
        <c:noMultiLvlLbl val="0"/>
      </c:catAx>
      <c:valAx>
        <c:axId val="19660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7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IE9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1007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35"/>
          <c:w val="0.810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Programs'!$B$222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Programs'!$C$222</c:f>
              <c:numCache/>
            </c:numRef>
          </c:val>
        </c:ser>
        <c:ser>
          <c:idx val="1"/>
          <c:order val="1"/>
          <c:tx>
            <c:strRef>
              <c:f>'Starting Office Programs'!$B$223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Programs'!$C$223</c:f>
              <c:numCache/>
            </c:numRef>
          </c:val>
        </c:ser>
        <c:ser>
          <c:idx val="2"/>
          <c:order val="2"/>
          <c:tx>
            <c:strRef>
              <c:f>'Starting Office Programs'!$B$224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Programs'!$C$224</c:f>
              <c:numCache/>
            </c:numRef>
          </c:val>
        </c:ser>
        <c:ser>
          <c:idx val="3"/>
          <c:order val="3"/>
          <c:tx>
            <c:strRef>
              <c:f>'Starting Office Programs'!$B$225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Programs'!$C$225</c:f>
              <c:numCache/>
            </c:numRef>
          </c:val>
        </c:ser>
        <c:ser>
          <c:idx val="4"/>
          <c:order val="4"/>
          <c:tx>
            <c:strRef>
              <c:f>'Starting Office Programs'!$B$226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Programs'!$C$226</c:f>
              <c:numCache/>
            </c:numRef>
          </c:val>
        </c:ser>
        <c:ser>
          <c:idx val="5"/>
          <c:order val="5"/>
          <c:tx>
            <c:strRef>
              <c:f>'Starting Office Programs'!$B$227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Programs'!$C$227</c:f>
              <c:numCache/>
            </c:numRef>
          </c:val>
        </c:ser>
        <c:ser>
          <c:idx val="6"/>
          <c:order val="6"/>
          <c:tx>
            <c:strRef>
              <c:f>'Starting Office Programs'!$B$228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Programs'!$C$228</c:f>
              <c:numCache/>
            </c:numRef>
          </c:val>
        </c:ser>
        <c:ser>
          <c:idx val="7"/>
          <c:order val="7"/>
          <c:tx>
            <c:strRef>
              <c:f>'Starting Office Programs'!$B$229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Programs'!$C$229</c:f>
              <c:numCache/>
            </c:numRef>
          </c:val>
        </c:ser>
        <c:axId val="42728465"/>
        <c:axId val="49011866"/>
      </c:barChart>
      <c:catAx>
        <c:axId val="42728465"/>
        <c:scaling>
          <c:orientation val="minMax"/>
        </c:scaling>
        <c:axPos val="b"/>
        <c:delete val="1"/>
        <c:majorTickMark val="out"/>
        <c:minorTickMark val="none"/>
        <c:tickLblPos val="none"/>
        <c:crossAx val="49011866"/>
        <c:crosses val="autoZero"/>
        <c:auto val="1"/>
        <c:lblOffset val="100"/>
        <c:tickLblSkip val="1"/>
        <c:noMultiLvlLbl val="0"/>
      </c:catAx>
      <c:valAx>
        <c:axId val="4901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8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85"/>
          <c:w val="0.882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Google Chrome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462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3525"/>
          <c:w val="0.8102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Programs'!$B$241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Programs'!$C$241</c:f>
              <c:numCache/>
            </c:numRef>
          </c:val>
        </c:ser>
        <c:ser>
          <c:idx val="1"/>
          <c:order val="1"/>
          <c:tx>
            <c:strRef>
              <c:f>'Starting Office Programs'!$B$242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Programs'!$C$242</c:f>
              <c:numCache/>
            </c:numRef>
          </c:val>
        </c:ser>
        <c:ser>
          <c:idx val="2"/>
          <c:order val="2"/>
          <c:tx>
            <c:strRef>
              <c:f>'Starting Office Programs'!$B$243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Programs'!$C$243</c:f>
              <c:numCache/>
            </c:numRef>
          </c:val>
        </c:ser>
        <c:ser>
          <c:idx val="3"/>
          <c:order val="3"/>
          <c:tx>
            <c:strRef>
              <c:f>'Starting Office Programs'!$B$244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Programs'!$C$244</c:f>
              <c:numCache/>
            </c:numRef>
          </c:val>
        </c:ser>
        <c:ser>
          <c:idx val="4"/>
          <c:order val="4"/>
          <c:tx>
            <c:strRef>
              <c:f>'Starting Office Programs'!$B$245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Programs'!$C$245</c:f>
              <c:numCache/>
            </c:numRef>
          </c:val>
        </c:ser>
        <c:ser>
          <c:idx val="5"/>
          <c:order val="5"/>
          <c:tx>
            <c:strRef>
              <c:f>'Starting Office Programs'!$B$246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Programs'!$C$246</c:f>
              <c:numCache/>
            </c:numRef>
          </c:val>
        </c:ser>
        <c:ser>
          <c:idx val="6"/>
          <c:order val="6"/>
          <c:tx>
            <c:strRef>
              <c:f>'Starting Office Programs'!$B$247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Programs'!$C$247</c:f>
              <c:numCache/>
            </c:numRef>
          </c:val>
        </c:ser>
        <c:ser>
          <c:idx val="7"/>
          <c:order val="7"/>
          <c:tx>
            <c:strRef>
              <c:f>'Starting Office Programs'!$B$248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Programs'!$C$248</c:f>
              <c:numCache/>
            </c:numRef>
          </c:val>
        </c:ser>
        <c:axId val="38453611"/>
        <c:axId val="10538180"/>
      </c:barChart>
      <c:catAx>
        <c:axId val="38453611"/>
        <c:scaling>
          <c:orientation val="minMax"/>
        </c:scaling>
        <c:axPos val="b"/>
        <c:delete val="1"/>
        <c:majorTickMark val="out"/>
        <c:minorTickMark val="none"/>
        <c:tickLblPos val="none"/>
        <c:crossAx val="10538180"/>
        <c:crosses val="autoZero"/>
        <c:auto val="1"/>
        <c:lblOffset val="100"/>
        <c:tickLblSkip val="1"/>
        <c:noMultiLvlLbl val="0"/>
      </c:catAx>
      <c:valAx>
        <c:axId val="10538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3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285"/>
          <c:w val="0.882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Mozila Firefox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56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2625"/>
          <c:w val="0.811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Programs'!$B$259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Programs'!$C$259</c:f>
              <c:numCache/>
            </c:numRef>
          </c:val>
        </c:ser>
        <c:ser>
          <c:idx val="1"/>
          <c:order val="1"/>
          <c:tx>
            <c:strRef>
              <c:f>'Starting Office Programs'!$B$260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Programs'!$C$260</c:f>
              <c:numCache/>
            </c:numRef>
          </c:val>
        </c:ser>
        <c:ser>
          <c:idx val="2"/>
          <c:order val="2"/>
          <c:tx>
            <c:strRef>
              <c:f>'Starting Office Programs'!$B$261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Programs'!$C$261</c:f>
              <c:numCache/>
            </c:numRef>
          </c:val>
        </c:ser>
        <c:ser>
          <c:idx val="3"/>
          <c:order val="3"/>
          <c:tx>
            <c:strRef>
              <c:f>'Starting Office Programs'!$B$262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Programs'!$C$262</c:f>
              <c:numCache/>
            </c:numRef>
          </c:val>
        </c:ser>
        <c:ser>
          <c:idx val="4"/>
          <c:order val="4"/>
          <c:tx>
            <c:strRef>
              <c:f>'Starting Office Programs'!$B$263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Programs'!$C$263</c:f>
              <c:numCache/>
            </c:numRef>
          </c:val>
        </c:ser>
        <c:ser>
          <c:idx val="5"/>
          <c:order val="5"/>
          <c:tx>
            <c:strRef>
              <c:f>'Starting Office Programs'!$B$264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Programs'!$C$264</c:f>
              <c:numCache/>
            </c:numRef>
          </c:val>
        </c:ser>
        <c:ser>
          <c:idx val="6"/>
          <c:order val="6"/>
          <c:tx>
            <c:strRef>
              <c:f>'Starting Office Programs'!$B$265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Programs'!$C$265</c:f>
              <c:numCache/>
            </c:numRef>
          </c:val>
        </c:ser>
        <c:ser>
          <c:idx val="7"/>
          <c:order val="7"/>
          <c:tx>
            <c:strRef>
              <c:f>'Starting Office Programs'!$B$266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Programs'!$C$266</c:f>
              <c:numCache/>
            </c:numRef>
          </c:val>
        </c:ser>
        <c:axId val="27734757"/>
        <c:axId val="48286222"/>
      </c:barChart>
      <c:catAx>
        <c:axId val="27734757"/>
        <c:scaling>
          <c:orientation val="minMax"/>
        </c:scaling>
        <c:axPos val="b"/>
        <c:delete val="1"/>
        <c:majorTickMark val="out"/>
        <c:minorTickMark val="none"/>
        <c:tickLblPos val="none"/>
        <c:crossAx val="48286222"/>
        <c:crosses val="autoZero"/>
        <c:auto val="1"/>
        <c:lblOffset val="100"/>
        <c:tickLblSkip val="1"/>
        <c:noMultiLvlLbl val="0"/>
      </c:catAx>
      <c:valAx>
        <c:axId val="48286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34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38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53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375"/>
          <c:w val="0.8102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Programs'!$B$277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Programs'!$C$277</c:f>
              <c:numCache/>
            </c:numRef>
          </c:val>
        </c:ser>
        <c:ser>
          <c:idx val="1"/>
          <c:order val="1"/>
          <c:tx>
            <c:strRef>
              <c:f>'Starting Office Programs'!$B$278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Programs'!$C$278</c:f>
              <c:numCache/>
            </c:numRef>
          </c:val>
        </c:ser>
        <c:ser>
          <c:idx val="2"/>
          <c:order val="2"/>
          <c:tx>
            <c:strRef>
              <c:f>'Starting Office Programs'!$B$279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Programs'!$C$279</c:f>
              <c:numCache/>
            </c:numRef>
          </c:val>
        </c:ser>
        <c:ser>
          <c:idx val="3"/>
          <c:order val="3"/>
          <c:tx>
            <c:strRef>
              <c:f>'Starting Office Programs'!$B$280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Programs'!$C$280</c:f>
              <c:numCache/>
            </c:numRef>
          </c:val>
        </c:ser>
        <c:ser>
          <c:idx val="4"/>
          <c:order val="4"/>
          <c:tx>
            <c:strRef>
              <c:f>'Starting Office Programs'!$B$281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Programs'!$C$281</c:f>
              <c:numCache/>
            </c:numRef>
          </c:val>
        </c:ser>
        <c:ser>
          <c:idx val="5"/>
          <c:order val="5"/>
          <c:tx>
            <c:strRef>
              <c:f>'Starting Office Programs'!$B$282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Programs'!$C$282</c:f>
              <c:numCache/>
            </c:numRef>
          </c:val>
        </c:ser>
        <c:ser>
          <c:idx val="6"/>
          <c:order val="6"/>
          <c:tx>
            <c:strRef>
              <c:f>'Starting Office Programs'!$B$283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Programs'!$C$283</c:f>
              <c:numCache/>
            </c:numRef>
          </c:val>
        </c:ser>
        <c:ser>
          <c:idx val="7"/>
          <c:order val="7"/>
          <c:tx>
            <c:strRef>
              <c:f>'Starting Office Programs'!$B$284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Programs'!$C$284</c:f>
              <c:numCache/>
            </c:numRef>
          </c:val>
        </c:ser>
        <c:axId val="31922815"/>
        <c:axId val="18869880"/>
      </c:barChart>
      <c:catAx>
        <c:axId val="31922815"/>
        <c:scaling>
          <c:orientation val="minMax"/>
        </c:scaling>
        <c:axPos val="b"/>
        <c:delete val="1"/>
        <c:majorTickMark val="out"/>
        <c:minorTickMark val="none"/>
        <c:tickLblPos val="none"/>
        <c:crossAx val="18869880"/>
        <c:crosses val="autoZero"/>
        <c:auto val="1"/>
        <c:lblOffset val="100"/>
        <c:tickLblSkip val="1"/>
        <c:noMultiLvlLbl val="0"/>
      </c:catAx>
      <c:valAx>
        <c:axId val="1886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22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305"/>
          <c:w val="0.882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small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1025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33"/>
          <c:w val="0.810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Programs'!$B$295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Programs'!$C$295</c:f>
              <c:numCache/>
            </c:numRef>
          </c:val>
        </c:ser>
        <c:ser>
          <c:idx val="1"/>
          <c:order val="1"/>
          <c:tx>
            <c:strRef>
              <c:f>'Starting Office Programs'!$B$296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Programs'!$C$296</c:f>
              <c:numCache/>
            </c:numRef>
          </c:val>
        </c:ser>
        <c:ser>
          <c:idx val="2"/>
          <c:order val="2"/>
          <c:tx>
            <c:strRef>
              <c:f>'Starting Office Programs'!$B$297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Programs'!$C$297</c:f>
              <c:numCache/>
            </c:numRef>
          </c:val>
        </c:ser>
        <c:ser>
          <c:idx val="3"/>
          <c:order val="3"/>
          <c:tx>
            <c:strRef>
              <c:f>'Starting Office Programs'!$B$298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Programs'!$C$298</c:f>
              <c:numCache/>
            </c:numRef>
          </c:val>
        </c:ser>
        <c:ser>
          <c:idx val="4"/>
          <c:order val="4"/>
          <c:tx>
            <c:strRef>
              <c:f>'Starting Office Programs'!$B$299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Programs'!$C$299</c:f>
              <c:numCache/>
            </c:numRef>
          </c:val>
        </c:ser>
        <c:ser>
          <c:idx val="5"/>
          <c:order val="5"/>
          <c:tx>
            <c:strRef>
              <c:f>'Starting Office Programs'!$B$300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Programs'!$C$300</c:f>
              <c:numCache/>
            </c:numRef>
          </c:val>
        </c:ser>
        <c:ser>
          <c:idx val="6"/>
          <c:order val="6"/>
          <c:tx>
            <c:strRef>
              <c:f>'Starting Office Programs'!$B$301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Programs'!$C$301</c:f>
              <c:numCache/>
            </c:numRef>
          </c:val>
        </c:ser>
        <c:ser>
          <c:idx val="7"/>
          <c:order val="7"/>
          <c:tx>
            <c:strRef>
              <c:f>'Starting Office Programs'!$B$302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Programs'!$C$302</c:f>
              <c:numCache/>
            </c:numRef>
          </c:val>
        </c:ser>
        <c:axId val="35611193"/>
        <c:axId val="52065282"/>
      </c:barChart>
      <c:catAx>
        <c:axId val="35611193"/>
        <c:scaling>
          <c:orientation val="minMax"/>
        </c:scaling>
        <c:axPos val="b"/>
        <c:delete val="1"/>
        <c:majorTickMark val="out"/>
        <c:minorTickMark val="none"/>
        <c:tickLblPos val="none"/>
        <c:crossAx val="52065282"/>
        <c:crosses val="autoZero"/>
        <c:auto val="1"/>
        <c:lblOffset val="100"/>
        <c:tickLblSkip val="1"/>
        <c:noMultiLvlLbl val="0"/>
      </c:catAx>
      <c:valAx>
        <c:axId val="52065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1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75"/>
          <c:y val="0.84375"/>
          <c:w val="0.882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big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20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0825"/>
          <c:w val="0.8112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Programs'!$B$313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Programs'!$C$313</c:f>
              <c:numCache/>
            </c:numRef>
          </c:val>
        </c:ser>
        <c:ser>
          <c:idx val="1"/>
          <c:order val="1"/>
          <c:tx>
            <c:strRef>
              <c:f>'Starting Office Programs'!$B$314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Programs'!$C$314</c:f>
              <c:numCache/>
            </c:numRef>
          </c:val>
        </c:ser>
        <c:ser>
          <c:idx val="2"/>
          <c:order val="2"/>
          <c:tx>
            <c:strRef>
              <c:f>'Starting Office Programs'!$B$315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Programs'!$C$315</c:f>
              <c:numCache/>
            </c:numRef>
          </c:val>
        </c:ser>
        <c:ser>
          <c:idx val="3"/>
          <c:order val="3"/>
          <c:tx>
            <c:strRef>
              <c:f>'Starting Office Programs'!$B$316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Programs'!$C$316</c:f>
              <c:numCache/>
            </c:numRef>
          </c:val>
        </c:ser>
        <c:ser>
          <c:idx val="4"/>
          <c:order val="4"/>
          <c:tx>
            <c:strRef>
              <c:f>'Starting Office Programs'!$B$317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Programs'!$C$317</c:f>
              <c:numCache/>
            </c:numRef>
          </c:val>
        </c:ser>
        <c:ser>
          <c:idx val="5"/>
          <c:order val="5"/>
          <c:tx>
            <c:strRef>
              <c:f>'Starting Office Programs'!$B$318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Programs'!$C$318</c:f>
              <c:numCache/>
            </c:numRef>
          </c:val>
        </c:ser>
        <c:ser>
          <c:idx val="6"/>
          <c:order val="6"/>
          <c:tx>
            <c:strRef>
              <c:f>'Starting Office Programs'!$B$319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Programs'!$C$319</c:f>
              <c:numCache/>
            </c:numRef>
          </c:val>
        </c:ser>
        <c:ser>
          <c:idx val="7"/>
          <c:order val="7"/>
          <c:tx>
            <c:strRef>
              <c:f>'Starting Office Programs'!$B$320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Programs'!$C$320</c:f>
              <c:numCache/>
            </c:numRef>
          </c:val>
        </c:ser>
        <c:axId val="65934355"/>
        <c:axId val="56538284"/>
      </c:barChart>
      <c:catAx>
        <c:axId val="65934355"/>
        <c:scaling>
          <c:orientation val="minMax"/>
        </c:scaling>
        <c:axPos val="b"/>
        <c:delete val="1"/>
        <c:majorTickMark val="out"/>
        <c:minorTickMark val="none"/>
        <c:tickLblPos val="none"/>
        <c:crossAx val="56538284"/>
        <c:crosses val="autoZero"/>
        <c:auto val="1"/>
        <c:lblOffset val="100"/>
        <c:tickLblSkip val="1"/>
        <c:noMultiLvlLbl val="0"/>
      </c:catAx>
      <c:valAx>
        <c:axId val="56538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34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35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36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095"/>
          <c:w val="0.811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Programs'!$B$331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Programs'!$C$331</c:f>
              <c:numCache/>
            </c:numRef>
          </c:val>
        </c:ser>
        <c:ser>
          <c:idx val="1"/>
          <c:order val="1"/>
          <c:tx>
            <c:strRef>
              <c:f>'Starting Office Programs'!$B$332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Programs'!$C$332</c:f>
              <c:numCache/>
            </c:numRef>
          </c:val>
        </c:ser>
        <c:ser>
          <c:idx val="2"/>
          <c:order val="2"/>
          <c:tx>
            <c:strRef>
              <c:f>'Starting Office Programs'!$B$333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Programs'!$C$333</c:f>
              <c:numCache/>
            </c:numRef>
          </c:val>
        </c:ser>
        <c:ser>
          <c:idx val="3"/>
          <c:order val="3"/>
          <c:tx>
            <c:strRef>
              <c:f>'Starting Office Programs'!$B$334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Programs'!$C$334</c:f>
              <c:numCache/>
            </c:numRef>
          </c:val>
        </c:ser>
        <c:ser>
          <c:idx val="4"/>
          <c:order val="4"/>
          <c:tx>
            <c:strRef>
              <c:f>'Starting Office Programs'!$B$335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Programs'!$C$335</c:f>
              <c:numCache/>
            </c:numRef>
          </c:val>
        </c:ser>
        <c:ser>
          <c:idx val="5"/>
          <c:order val="5"/>
          <c:tx>
            <c:strRef>
              <c:f>'Starting Office Programs'!$B$336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Programs'!$C$336</c:f>
              <c:numCache/>
            </c:numRef>
          </c:val>
        </c:ser>
        <c:ser>
          <c:idx val="6"/>
          <c:order val="6"/>
          <c:tx>
            <c:strRef>
              <c:f>'Starting Office Programs'!$B$337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Programs'!$C$337</c:f>
              <c:numCache/>
            </c:numRef>
          </c:val>
        </c:ser>
        <c:ser>
          <c:idx val="7"/>
          <c:order val="7"/>
          <c:tx>
            <c:strRef>
              <c:f>'Starting Office Programs'!$B$338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Programs'!$C$338</c:f>
              <c:numCache/>
            </c:numRef>
          </c:val>
        </c:ser>
        <c:axId val="39082509"/>
        <c:axId val="16198262"/>
      </c:barChart>
      <c:catAx>
        <c:axId val="39082509"/>
        <c:scaling>
          <c:orientation val="minMax"/>
        </c:scaling>
        <c:axPos val="b"/>
        <c:delete val="1"/>
        <c:majorTickMark val="out"/>
        <c:minorTickMark val="none"/>
        <c:tickLblPos val="none"/>
        <c:crossAx val="16198262"/>
        <c:crosses val="autoZero"/>
        <c:auto val="1"/>
        <c:lblOffset val="100"/>
        <c:tickLblSkip val="1"/>
        <c:noMultiLvlLbl val="0"/>
      </c:catAx>
      <c:valAx>
        <c:axId val="16198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82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small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205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1625"/>
          <c:w val="0.8102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Programs'!$B$349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Programs'!$C$349</c:f>
              <c:numCache/>
            </c:numRef>
          </c:val>
        </c:ser>
        <c:ser>
          <c:idx val="1"/>
          <c:order val="1"/>
          <c:tx>
            <c:strRef>
              <c:f>'Starting Office Programs'!$B$350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Programs'!$C$350</c:f>
              <c:numCache/>
            </c:numRef>
          </c:val>
        </c:ser>
        <c:ser>
          <c:idx val="2"/>
          <c:order val="2"/>
          <c:tx>
            <c:strRef>
              <c:f>'Starting Office Programs'!$B$351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Programs'!$C$351</c:f>
              <c:numCache/>
            </c:numRef>
          </c:val>
        </c:ser>
        <c:ser>
          <c:idx val="3"/>
          <c:order val="3"/>
          <c:tx>
            <c:strRef>
              <c:f>'Starting Office Programs'!$B$352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Programs'!$C$352</c:f>
              <c:numCache/>
            </c:numRef>
          </c:val>
        </c:ser>
        <c:ser>
          <c:idx val="4"/>
          <c:order val="4"/>
          <c:tx>
            <c:strRef>
              <c:f>'Starting Office Programs'!$B$353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Programs'!$C$353</c:f>
              <c:numCache/>
            </c:numRef>
          </c:val>
        </c:ser>
        <c:ser>
          <c:idx val="5"/>
          <c:order val="5"/>
          <c:tx>
            <c:strRef>
              <c:f>'Starting Office Programs'!$B$354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Programs'!$C$354</c:f>
              <c:numCache/>
            </c:numRef>
          </c:val>
        </c:ser>
        <c:ser>
          <c:idx val="6"/>
          <c:order val="6"/>
          <c:tx>
            <c:strRef>
              <c:f>'Starting Office Programs'!$B$355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Programs'!$C$355</c:f>
              <c:numCache/>
            </c:numRef>
          </c:val>
        </c:ser>
        <c:ser>
          <c:idx val="7"/>
          <c:order val="7"/>
          <c:tx>
            <c:strRef>
              <c:f>'Starting Office Programs'!$B$356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Programs'!$C$356</c:f>
              <c:numCache/>
            </c:numRef>
          </c:val>
        </c:ser>
        <c:axId val="11566631"/>
        <c:axId val="36990816"/>
      </c:barChart>
      <c:catAx>
        <c:axId val="11566631"/>
        <c:scaling>
          <c:orientation val="minMax"/>
        </c:scaling>
        <c:axPos val="b"/>
        <c:delete val="1"/>
        <c:majorTickMark val="out"/>
        <c:minorTickMark val="none"/>
        <c:tickLblPos val="none"/>
        <c:crossAx val="36990816"/>
        <c:crosses val="autoZero"/>
        <c:auto val="1"/>
        <c:lblOffset val="100"/>
        <c:tickLblSkip val="1"/>
        <c:noMultiLvlLbl val="0"/>
      </c:catAx>
      <c:valAx>
        <c:axId val="36990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6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625"/>
          <c:w val="0.882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45"/>
          <c:w val="0.90375"/>
          <c:h val="0.6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33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'Boot Time'!$B$5:$B$12</c:f>
              <c:strCache/>
            </c:strRef>
          </c:cat>
          <c:val>
            <c:numRef>
              <c:f>'Boot Time'!$E$5:$E$12</c:f>
              <c:numCache/>
            </c:numRef>
          </c:val>
        </c:ser>
        <c:gapWidth val="50"/>
        <c:axId val="61538851"/>
        <c:axId val="16978748"/>
      </c:barChart>
      <c:catAx>
        <c:axId val="61538851"/>
        <c:scaling>
          <c:orientation val="minMax"/>
        </c:scaling>
        <c:axPos val="b"/>
        <c:delete val="1"/>
        <c:majorTickMark val="out"/>
        <c:minorTickMark val="none"/>
        <c:tickLblPos val="none"/>
        <c:crossAx val="16978748"/>
        <c:crosses val="autoZero"/>
        <c:auto val="1"/>
        <c:lblOffset val="100"/>
        <c:tickLblSkip val="1"/>
        <c:noMultiLvlLbl val="0"/>
      </c:catAx>
      <c:valAx>
        <c:axId val="16978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Замедление загрузки 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38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5"/>
          <c:y val="0.7895"/>
          <c:w val="0.860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big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03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0475"/>
          <c:w val="0.81025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Programs'!$B$367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Programs'!$C$367</c:f>
              <c:numCache/>
            </c:numRef>
          </c:val>
        </c:ser>
        <c:ser>
          <c:idx val="1"/>
          <c:order val="1"/>
          <c:tx>
            <c:strRef>
              <c:f>'Starting Office Programs'!$B$368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Programs'!$C$368</c:f>
              <c:numCache/>
            </c:numRef>
          </c:val>
        </c:ser>
        <c:ser>
          <c:idx val="2"/>
          <c:order val="2"/>
          <c:tx>
            <c:strRef>
              <c:f>'Starting Office Programs'!$B$369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Programs'!$C$369</c:f>
              <c:numCache/>
            </c:numRef>
          </c:val>
        </c:ser>
        <c:ser>
          <c:idx val="3"/>
          <c:order val="3"/>
          <c:tx>
            <c:strRef>
              <c:f>'Starting Office Programs'!$B$370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Programs'!$C$370</c:f>
              <c:numCache/>
            </c:numRef>
          </c:val>
        </c:ser>
        <c:ser>
          <c:idx val="4"/>
          <c:order val="4"/>
          <c:tx>
            <c:strRef>
              <c:f>'Starting Office Programs'!$B$371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Programs'!$C$371</c:f>
              <c:numCache/>
            </c:numRef>
          </c:val>
        </c:ser>
        <c:ser>
          <c:idx val="5"/>
          <c:order val="5"/>
          <c:tx>
            <c:strRef>
              <c:f>'Starting Office Programs'!$B$372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Programs'!$C$372</c:f>
              <c:numCache/>
            </c:numRef>
          </c:val>
        </c:ser>
        <c:ser>
          <c:idx val="6"/>
          <c:order val="6"/>
          <c:tx>
            <c:strRef>
              <c:f>'Starting Office Programs'!$B$373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Programs'!$C$373</c:f>
              <c:numCache/>
            </c:numRef>
          </c:val>
        </c:ser>
        <c:ser>
          <c:idx val="7"/>
          <c:order val="7"/>
          <c:tx>
            <c:strRef>
              <c:f>'Starting Office Programs'!$B$374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Programs'!$C$374</c:f>
              <c:numCache/>
            </c:numRef>
          </c:val>
        </c:ser>
        <c:axId val="64481889"/>
        <c:axId val="43466090"/>
      </c:barChart>
      <c:catAx>
        <c:axId val="64481889"/>
        <c:scaling>
          <c:orientation val="minMax"/>
        </c:scaling>
        <c:axPos val="b"/>
        <c:delete val="1"/>
        <c:majorTickMark val="out"/>
        <c:minorTickMark val="none"/>
        <c:tickLblPos val="none"/>
        <c:crossAx val="43466090"/>
        <c:crosses val="autoZero"/>
        <c:auto val="1"/>
        <c:lblOffset val="100"/>
        <c:tickLblSkip val="1"/>
        <c:noMultiLvlLbl val="0"/>
      </c:catAx>
      <c:valAx>
        <c:axId val="43466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1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025"/>
          <c:w val="0.882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AutoCad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77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425"/>
          <c:w val="0.81025"/>
          <c:h val="0.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Programs'!$B$385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Programs'!$C$385</c:f>
              <c:numCache/>
            </c:numRef>
          </c:val>
        </c:ser>
        <c:ser>
          <c:idx val="1"/>
          <c:order val="1"/>
          <c:tx>
            <c:strRef>
              <c:f>'Starting Office Programs'!$B$386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Programs'!$C$386</c:f>
              <c:numCache/>
            </c:numRef>
          </c:val>
        </c:ser>
        <c:ser>
          <c:idx val="2"/>
          <c:order val="2"/>
          <c:tx>
            <c:strRef>
              <c:f>'Starting Office Programs'!$B$387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Programs'!$C$387</c:f>
              <c:numCache/>
            </c:numRef>
          </c:val>
        </c:ser>
        <c:ser>
          <c:idx val="3"/>
          <c:order val="3"/>
          <c:tx>
            <c:strRef>
              <c:f>'Starting Office Programs'!$B$388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Programs'!$C$388</c:f>
              <c:numCache/>
            </c:numRef>
          </c:val>
        </c:ser>
        <c:ser>
          <c:idx val="4"/>
          <c:order val="4"/>
          <c:tx>
            <c:strRef>
              <c:f>'Starting Office Programs'!$B$389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Programs'!$C$389</c:f>
              <c:numCache/>
            </c:numRef>
          </c:val>
        </c:ser>
        <c:ser>
          <c:idx val="5"/>
          <c:order val="5"/>
          <c:tx>
            <c:strRef>
              <c:f>'Starting Office Programs'!$B$390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Programs'!$C$390</c:f>
              <c:numCache/>
            </c:numRef>
          </c:val>
        </c:ser>
        <c:ser>
          <c:idx val="6"/>
          <c:order val="6"/>
          <c:tx>
            <c:strRef>
              <c:f>'Starting Office Programs'!$B$391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Programs'!$C$391</c:f>
              <c:numCache/>
            </c:numRef>
          </c:val>
        </c:ser>
        <c:ser>
          <c:idx val="7"/>
          <c:order val="7"/>
          <c:tx>
            <c:strRef>
              <c:f>'Starting Office Programs'!$B$392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Programs'!$C$392</c:f>
              <c:numCache/>
            </c:numRef>
          </c:val>
        </c:ser>
        <c:axId val="55650491"/>
        <c:axId val="31092372"/>
      </c:barChart>
      <c:catAx>
        <c:axId val="55650491"/>
        <c:scaling>
          <c:orientation val="minMax"/>
        </c:scaling>
        <c:axPos val="b"/>
        <c:delete val="1"/>
        <c:majorTickMark val="out"/>
        <c:minorTickMark val="none"/>
        <c:tickLblPos val="none"/>
        <c:crossAx val="31092372"/>
        <c:crosses val="autoZero"/>
        <c:auto val="1"/>
        <c:lblOffset val="100"/>
        <c:tickLblSkip val="1"/>
        <c:noMultiLvlLbl val="0"/>
      </c:catAx>
      <c:valAx>
        <c:axId val="31092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50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54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MS Visual Studio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41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165"/>
          <c:w val="0.8112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Programs'!$B$404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Programs'!$C$404</c:f>
              <c:numCache/>
            </c:numRef>
          </c:val>
        </c:ser>
        <c:ser>
          <c:idx val="1"/>
          <c:order val="1"/>
          <c:tx>
            <c:strRef>
              <c:f>'Starting Office Programs'!$B$405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Programs'!$C$405</c:f>
              <c:numCache/>
            </c:numRef>
          </c:val>
        </c:ser>
        <c:ser>
          <c:idx val="2"/>
          <c:order val="2"/>
          <c:tx>
            <c:strRef>
              <c:f>'Starting Office Programs'!$B$406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Programs'!$C$406</c:f>
              <c:numCache/>
            </c:numRef>
          </c:val>
        </c:ser>
        <c:ser>
          <c:idx val="3"/>
          <c:order val="3"/>
          <c:tx>
            <c:strRef>
              <c:f>'Starting Office Programs'!$B$407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Programs'!$C$407</c:f>
              <c:numCache/>
            </c:numRef>
          </c:val>
        </c:ser>
        <c:ser>
          <c:idx val="4"/>
          <c:order val="4"/>
          <c:tx>
            <c:strRef>
              <c:f>'Starting Office Programs'!$B$408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Programs'!$C$408</c:f>
              <c:numCache/>
            </c:numRef>
          </c:val>
        </c:ser>
        <c:ser>
          <c:idx val="5"/>
          <c:order val="5"/>
          <c:tx>
            <c:strRef>
              <c:f>'Starting Office Programs'!$B$409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Programs'!$C$409</c:f>
              <c:numCache/>
            </c:numRef>
          </c:val>
        </c:ser>
        <c:ser>
          <c:idx val="6"/>
          <c:order val="6"/>
          <c:tx>
            <c:strRef>
              <c:f>'Starting Office Programs'!$B$410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Programs'!$C$410</c:f>
              <c:numCache/>
            </c:numRef>
          </c:val>
        </c:ser>
        <c:ser>
          <c:idx val="7"/>
          <c:order val="7"/>
          <c:tx>
            <c:strRef>
              <c:f>'Starting Office Programs'!$B$411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Programs'!$C$411</c:f>
              <c:numCache/>
            </c:numRef>
          </c:val>
        </c:ser>
        <c:axId val="11395893"/>
        <c:axId val="35454174"/>
      </c:barChart>
      <c:catAx>
        <c:axId val="11395893"/>
        <c:scaling>
          <c:orientation val="minMax"/>
        </c:scaling>
        <c:axPos val="b"/>
        <c:delete val="1"/>
        <c:majorTickMark val="out"/>
        <c:minorTickMark val="none"/>
        <c:tickLblPos val="none"/>
        <c:crossAx val="35454174"/>
        <c:crosses val="autoZero"/>
        <c:auto val="1"/>
        <c:lblOffset val="100"/>
        <c:tickLblSkip val="1"/>
        <c:noMultiLvlLbl val="0"/>
      </c:catAx>
      <c:valAx>
        <c:axId val="35454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5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54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1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102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09425"/>
          <c:w val="0.81025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Programs'!$B$422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Programs'!$C$422</c:f>
              <c:numCache/>
            </c:numRef>
          </c:val>
        </c:ser>
        <c:ser>
          <c:idx val="1"/>
          <c:order val="1"/>
          <c:tx>
            <c:strRef>
              <c:f>'Starting Office Programs'!$B$423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Programs'!$C$423</c:f>
              <c:numCache/>
            </c:numRef>
          </c:val>
        </c:ser>
        <c:ser>
          <c:idx val="2"/>
          <c:order val="2"/>
          <c:tx>
            <c:strRef>
              <c:f>'Starting Office Programs'!$B$424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Programs'!$C$424</c:f>
              <c:numCache/>
            </c:numRef>
          </c:val>
        </c:ser>
        <c:ser>
          <c:idx val="3"/>
          <c:order val="3"/>
          <c:tx>
            <c:strRef>
              <c:f>'Starting Office Programs'!$B$425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Programs'!$C$425</c:f>
              <c:numCache/>
            </c:numRef>
          </c:val>
        </c:ser>
        <c:ser>
          <c:idx val="4"/>
          <c:order val="4"/>
          <c:tx>
            <c:strRef>
              <c:f>'Starting Office Programs'!$B$426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Programs'!$C$426</c:f>
              <c:numCache/>
            </c:numRef>
          </c:val>
        </c:ser>
        <c:ser>
          <c:idx val="5"/>
          <c:order val="5"/>
          <c:tx>
            <c:strRef>
              <c:f>'Starting Office Programs'!$B$427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Programs'!$C$427</c:f>
              <c:numCache/>
            </c:numRef>
          </c:val>
        </c:ser>
        <c:ser>
          <c:idx val="6"/>
          <c:order val="6"/>
          <c:tx>
            <c:strRef>
              <c:f>'Starting Office Programs'!$B$428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Programs'!$C$428</c:f>
              <c:numCache/>
            </c:numRef>
          </c:val>
        </c:ser>
        <c:ser>
          <c:idx val="7"/>
          <c:order val="7"/>
          <c:tx>
            <c:strRef>
              <c:f>'Starting Office Programs'!$B$429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Programs'!$C$429</c:f>
              <c:numCache/>
            </c:numRef>
          </c:val>
        </c:ser>
        <c:axId val="50652111"/>
        <c:axId val="53215816"/>
      </c:barChart>
      <c:catAx>
        <c:axId val="50652111"/>
        <c:scaling>
          <c:orientation val="minMax"/>
        </c:scaling>
        <c:axPos val="b"/>
        <c:delete val="1"/>
        <c:majorTickMark val="out"/>
        <c:minorTickMark val="none"/>
        <c:tickLblPos val="none"/>
        <c:crossAx val="53215816"/>
        <c:crosses val="autoZero"/>
        <c:auto val="1"/>
        <c:lblOffset val="100"/>
        <c:tickLblSkip val="1"/>
        <c:noMultiLvlLbl val="0"/>
      </c:catAx>
      <c:valAx>
        <c:axId val="53215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2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2725"/>
          <c:w val="0.882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Skype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8725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12"/>
          <c:w val="0.810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Programs'!$B$441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Programs'!$C$441</c:f>
              <c:numCache/>
            </c:numRef>
          </c:val>
        </c:ser>
        <c:ser>
          <c:idx val="1"/>
          <c:order val="1"/>
          <c:tx>
            <c:strRef>
              <c:f>'Starting Office Programs'!$B$442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Programs'!$C$442</c:f>
              <c:numCache/>
            </c:numRef>
          </c:val>
        </c:ser>
        <c:ser>
          <c:idx val="2"/>
          <c:order val="2"/>
          <c:tx>
            <c:strRef>
              <c:f>'Starting Office Programs'!$B$443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Programs'!$C$443</c:f>
              <c:numCache/>
            </c:numRef>
          </c:val>
        </c:ser>
        <c:ser>
          <c:idx val="3"/>
          <c:order val="3"/>
          <c:tx>
            <c:strRef>
              <c:f>'Starting Office Programs'!$B$444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Programs'!$C$444</c:f>
              <c:numCache/>
            </c:numRef>
          </c:val>
        </c:ser>
        <c:ser>
          <c:idx val="4"/>
          <c:order val="4"/>
          <c:tx>
            <c:strRef>
              <c:f>'Starting Office Programs'!$B$445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Programs'!$C$445</c:f>
              <c:numCache/>
            </c:numRef>
          </c:val>
        </c:ser>
        <c:ser>
          <c:idx val="5"/>
          <c:order val="5"/>
          <c:tx>
            <c:strRef>
              <c:f>'Starting Office Programs'!$B$446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Programs'!$C$446</c:f>
              <c:numCache/>
            </c:numRef>
          </c:val>
        </c:ser>
        <c:ser>
          <c:idx val="6"/>
          <c:order val="6"/>
          <c:tx>
            <c:strRef>
              <c:f>'Starting Office Programs'!$B$447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Programs'!$C$447</c:f>
              <c:numCache/>
            </c:numRef>
          </c:val>
        </c:ser>
        <c:ser>
          <c:idx val="7"/>
          <c:order val="7"/>
          <c:tx>
            <c:strRef>
              <c:f>'Starting Office Programs'!$B$448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Programs'!$C$448</c:f>
              <c:numCache/>
            </c:numRef>
          </c:val>
        </c:ser>
        <c:axId val="9180297"/>
        <c:axId val="15513810"/>
      </c:barChart>
      <c:catAx>
        <c:axId val="9180297"/>
        <c:scaling>
          <c:orientation val="minMax"/>
        </c:scaling>
        <c:axPos val="b"/>
        <c:delete val="1"/>
        <c:majorTickMark val="out"/>
        <c:minorTickMark val="none"/>
        <c:tickLblPos val="none"/>
        <c:crossAx val="15513810"/>
        <c:crosses val="autoZero"/>
        <c:auto val="1"/>
        <c:lblOffset val="100"/>
        <c:tickLblSkip val="1"/>
        <c:noMultiLvlLbl val="0"/>
      </c:catAx>
      <c:valAx>
        <c:axId val="15513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80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227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4375"/>
          <c:w val="0.976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Programs'!$D$17:$D$24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Programs'!$E$17:$E$24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Programs'!$F$17:$F$24</c:f>
              <c:numCache/>
            </c:numRef>
          </c:val>
        </c:ser>
        <c:gapWidth val="113"/>
        <c:axId val="5406563"/>
        <c:axId val="48659068"/>
      </c:barChart>
      <c:catAx>
        <c:axId val="5406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59068"/>
        <c:crosses val="autoZero"/>
        <c:auto val="1"/>
        <c:lblOffset val="100"/>
        <c:tickLblSkip val="1"/>
        <c:noMultiLvlLbl val="0"/>
      </c:catAx>
      <c:valAx>
        <c:axId val="48659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6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275"/>
          <c:w val="0.701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375"/>
          <c:w val="0.989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C3D69B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Programs'!$G$17:$G$24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77933C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Programs'!$H$17:$H$24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4F6228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Programs'!$I$17:$I$24</c:f>
              <c:numCache/>
            </c:numRef>
          </c:val>
        </c:ser>
        <c:gapWidth val="113"/>
        <c:axId val="35278429"/>
        <c:axId val="49070406"/>
      </c:barChart>
      <c:catAx>
        <c:axId val="35278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70406"/>
        <c:crosses val="autoZero"/>
        <c:auto val="1"/>
        <c:lblOffset val="100"/>
        <c:tickLblSkip val="1"/>
        <c:noMultiLvlLbl val="0"/>
      </c:catAx>
      <c:valAx>
        <c:axId val="49070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78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275"/>
          <c:w val="0.701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375"/>
          <c:w val="0.990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Programs'!$J$17:$J$24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Programs'!$K$17:$K$24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Programs'!$L$17:$L$24</c:f>
              <c:numCache/>
            </c:numRef>
          </c:val>
        </c:ser>
        <c:gapWidth val="113"/>
        <c:axId val="38980471"/>
        <c:axId val="15279920"/>
      </c:barChart>
      <c:catAx>
        <c:axId val="38980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79920"/>
        <c:crosses val="autoZero"/>
        <c:auto val="1"/>
        <c:lblOffset val="100"/>
        <c:tickLblSkip val="1"/>
        <c:noMultiLvlLbl val="0"/>
      </c:catAx>
      <c:valAx>
        <c:axId val="15279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80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275"/>
          <c:w val="0.702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325"/>
          <c:w val="0.990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v>Microsoft Internet Explorer</c:v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Programs'!$M$17:$M$24</c:f>
              <c:numCache/>
            </c:numRef>
          </c:val>
        </c:ser>
        <c:ser>
          <c:idx val="1"/>
          <c:order val="1"/>
          <c:tx>
            <c:v>Mozilla Firefox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Programs'!$O$17:$O$24</c:f>
              <c:numCache/>
            </c:numRef>
          </c:val>
        </c:ser>
        <c:ser>
          <c:idx val="2"/>
          <c:order val="2"/>
          <c:tx>
            <c:v>Google Chrome</c:v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Programs'!$N$17:$N$24</c:f>
              <c:numCache/>
            </c:numRef>
          </c:val>
        </c:ser>
        <c:gapWidth val="113"/>
        <c:axId val="3301553"/>
        <c:axId val="29713978"/>
      </c:barChart>
      <c:catAx>
        <c:axId val="3301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13978"/>
        <c:crosses val="autoZero"/>
        <c:auto val="1"/>
        <c:lblOffset val="100"/>
        <c:tickLblSkip val="1"/>
        <c:noMultiLvlLbl val="0"/>
      </c:catAx>
      <c:valAx>
        <c:axId val="29713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1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35"/>
          <c:w val="0.702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325"/>
          <c:w val="0.992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Programs'!$P$17:$P$24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Programs'!$Q$17:$Q$24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6325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Programs'!$R$17:$R$24</c:f>
              <c:numCache/>
            </c:numRef>
          </c:val>
        </c:ser>
        <c:gapWidth val="113"/>
        <c:axId val="66099211"/>
        <c:axId val="58021988"/>
      </c:barChart>
      <c:catAx>
        <c:axId val="66099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21988"/>
        <c:crosses val="autoZero"/>
        <c:auto val="1"/>
        <c:lblOffset val="100"/>
        <c:tickLblSkip val="1"/>
        <c:noMultiLvlLbl val="0"/>
      </c:catAx>
      <c:valAx>
        <c:axId val="58021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9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275"/>
          <c:w val="0.702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09"/>
          <c:w val="0.9727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Idling!$D$5:$E$5</c:f>
              <c:numCache/>
            </c:numRef>
          </c:val>
        </c:ser>
        <c:ser>
          <c:idx val="1"/>
          <c:order val="1"/>
          <c:tx>
            <c:strRef>
              <c:f>Idling!$B$6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Idling!$D$6:$E$6</c:f>
              <c:numCache/>
            </c:numRef>
          </c:val>
        </c:ser>
        <c:ser>
          <c:idx val="2"/>
          <c:order val="2"/>
          <c:tx>
            <c:strRef>
              <c:f>Idling!$B$7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Idling!$D$7:$E$7</c:f>
              <c:numCache/>
            </c:numRef>
          </c:val>
        </c:ser>
        <c:ser>
          <c:idx val="3"/>
          <c:order val="3"/>
          <c:tx>
            <c:strRef>
              <c:f>Idling!$B$8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Idling!$D$8:$E$8</c:f>
              <c:numCache/>
            </c:numRef>
          </c:val>
        </c:ser>
        <c:ser>
          <c:idx val="4"/>
          <c:order val="4"/>
          <c:tx>
            <c:strRef>
              <c:f>Idling!$B$9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Idling!$D$9:$E$9</c:f>
              <c:numCache/>
            </c:numRef>
          </c:val>
        </c:ser>
        <c:ser>
          <c:idx val="5"/>
          <c:order val="5"/>
          <c:tx>
            <c:strRef>
              <c:f>Idling!$B$10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Idling!$D$10:$E$10</c:f>
              <c:numCache/>
            </c:numRef>
          </c:val>
        </c:ser>
        <c:ser>
          <c:idx val="6"/>
          <c:order val="6"/>
          <c:tx>
            <c:strRef>
              <c:f>Idling!$B$11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Idling!$D$11:$E$11</c:f>
              <c:numCache/>
            </c:numRef>
          </c:val>
        </c:ser>
        <c:ser>
          <c:idx val="7"/>
          <c:order val="7"/>
          <c:tx>
            <c:strRef>
              <c:f>Idling!$B$12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Idling!$D$12:$E$12</c:f>
              <c:numCache/>
            </c:numRef>
          </c:val>
        </c:ser>
        <c:ser>
          <c:idx val="8"/>
          <c:order val="8"/>
          <c:tx>
            <c:strRef>
              <c:f>Idling!$B$13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Idling!$D$13:$E$13</c:f>
              <c:numCache/>
            </c:numRef>
          </c:val>
        </c:ser>
        <c:axId val="18591005"/>
        <c:axId val="33101318"/>
      </c:barChart>
      <c:catAx>
        <c:axId val="1859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1318"/>
        <c:crosses val="autoZero"/>
        <c:auto val="1"/>
        <c:lblOffset val="100"/>
        <c:tickLblSkip val="1"/>
        <c:noMultiLvlLbl val="0"/>
      </c:catAx>
      <c:valAx>
        <c:axId val="33101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1005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5"/>
          <c:y val="0.85225"/>
          <c:w val="0.923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25"/>
          <c:w val="0.992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C4B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Programs'!$S$17:$S$24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Programs'!$T$17:$T$24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4A45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Programs'!$U$17:$U$24</c:f>
              <c:numCache/>
            </c:numRef>
          </c:val>
        </c:ser>
        <c:gapWidth val="113"/>
        <c:axId val="52435845"/>
        <c:axId val="2160558"/>
      </c:barChart>
      <c:catAx>
        <c:axId val="52435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0558"/>
        <c:crosses val="autoZero"/>
        <c:auto val="1"/>
        <c:lblOffset val="100"/>
        <c:tickLblSkip val="1"/>
        <c:noMultiLvlLbl val="0"/>
      </c:catAx>
      <c:valAx>
        <c:axId val="2160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35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4"/>
          <c:w val="0.702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375"/>
          <c:w val="0.9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Programs'!$V$16</c:f>
              <c:strCache>
                <c:ptCount val="1"/>
                <c:pt idx="0">
                  <c:v>AutoCAD</c:v>
                </c:pt>
              </c:strCache>
            </c:strRef>
          </c:tx>
          <c:spPr>
            <a:solidFill>
              <a:srgbClr val="4A45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Programs'!$V$17:$V$24</c:f>
              <c:numCache/>
            </c:numRef>
          </c:val>
        </c:ser>
        <c:ser>
          <c:idx val="1"/>
          <c:order val="1"/>
          <c:tx>
            <c:strRef>
              <c:f>'Starting Office Programs'!$W$16</c:f>
              <c:strCache>
                <c:ptCount val="1"/>
                <c:pt idx="0">
                  <c:v>Microsoft Visual Studio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Programs'!$W$17:$W$24</c:f>
              <c:numCache/>
            </c:numRef>
          </c:val>
        </c:ser>
        <c:ser>
          <c:idx val="2"/>
          <c:order val="2"/>
          <c:tx>
            <c:strRef>
              <c:f>'Starting Office Programs'!$X$16</c:f>
              <c:strCache>
                <c:ptCount val="1"/>
                <c:pt idx="0">
                  <c:v>1C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Programs'!$X$17:$X$24</c:f>
              <c:numCache/>
            </c:numRef>
          </c:val>
        </c:ser>
        <c:ser>
          <c:idx val="3"/>
          <c:order val="3"/>
          <c:tx>
            <c:strRef>
              <c:f>'Starting Office Programs'!$Y$16</c:f>
              <c:strCache>
                <c:ptCount val="1"/>
                <c:pt idx="0">
                  <c:v>Skype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Programs'!$Y$17:$Y$24</c:f>
              <c:numCache/>
            </c:numRef>
          </c:val>
        </c:ser>
        <c:gapWidth val="113"/>
        <c:axId val="19445023"/>
        <c:axId val="40787480"/>
      </c:barChart>
      <c:catAx>
        <c:axId val="19445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87480"/>
        <c:crosses val="autoZero"/>
        <c:auto val="1"/>
        <c:lblOffset val="100"/>
        <c:tickLblSkip val="1"/>
        <c:noMultiLvlLbl val="0"/>
      </c:catAx>
      <c:valAx>
        <c:axId val="40787480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45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"/>
          <c:y val="0.87875"/>
          <c:w val="0.4992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115"/>
          <c:w val="0.962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Idling!$B$30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(Idling!$D$30,Idling!$F$30)</c:f>
              <c:numCache/>
            </c:numRef>
          </c:val>
        </c:ser>
        <c:ser>
          <c:idx val="1"/>
          <c:order val="1"/>
          <c:tx>
            <c:strRef>
              <c:f>Idling!$B$31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(Idling!$D$31,Idling!$F$31)</c:f>
              <c:numCache/>
            </c:numRef>
          </c:val>
        </c:ser>
        <c:ser>
          <c:idx val="2"/>
          <c:order val="2"/>
          <c:tx>
            <c:strRef>
              <c:f>Idling!$B$32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(Idling!$D$32,Idling!$F$32)</c:f>
              <c:numCache/>
            </c:numRef>
          </c:val>
        </c:ser>
        <c:ser>
          <c:idx val="3"/>
          <c:order val="3"/>
          <c:tx>
            <c:strRef>
              <c:f>Idling!$B$33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(Idling!$D$33,Idling!$F$33)</c:f>
              <c:numCache/>
            </c:numRef>
          </c:val>
        </c:ser>
        <c:ser>
          <c:idx val="4"/>
          <c:order val="4"/>
          <c:tx>
            <c:strRef>
              <c:f>Idling!$B$34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(Idling!$D$34,Idling!$F$34)</c:f>
              <c:numCache/>
            </c:numRef>
          </c:val>
        </c:ser>
        <c:ser>
          <c:idx val="5"/>
          <c:order val="5"/>
          <c:tx>
            <c:strRef>
              <c:f>Idling!$B$35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(Idling!$D$35,Idling!$F$35)</c:f>
              <c:numCache/>
            </c:numRef>
          </c:val>
        </c:ser>
        <c:ser>
          <c:idx val="6"/>
          <c:order val="6"/>
          <c:tx>
            <c:strRef>
              <c:f>Idling!$B$36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(Idling!$D$36,Idling!$F$36)</c:f>
              <c:numCache/>
            </c:numRef>
          </c:val>
        </c:ser>
        <c:ser>
          <c:idx val="7"/>
          <c:order val="7"/>
          <c:tx>
            <c:strRef>
              <c:f>Idling!$B$37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(Idling!$D$37,Idling!$F$37)</c:f>
              <c:numCache/>
            </c:numRef>
          </c:val>
        </c:ser>
        <c:axId val="29476407"/>
        <c:axId val="63961072"/>
      </c:barChart>
      <c:catAx>
        <c:axId val="29476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61072"/>
        <c:crosses val="autoZero"/>
        <c:auto val="1"/>
        <c:lblOffset val="100"/>
        <c:tickLblSkip val="1"/>
        <c:noMultiLvlLbl val="0"/>
      </c:catAx>
      <c:valAx>
        <c:axId val="63961072"/>
        <c:scaling>
          <c:orientation val="minMax"/>
          <c:max val="4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76407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025"/>
          <c:y val="0.8635"/>
          <c:w val="0.81725"/>
          <c:h val="0.1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275"/>
          <c:w val="0.919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E921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'On-access'!$F$5</c:f>
              <c:strCache/>
            </c:strRef>
          </c:cat>
          <c:val>
            <c:numRef>
              <c:f>'On-access'!$F$6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'On-access'!$F$13</c:f>
              <c:numCache/>
            </c:numRef>
          </c:val>
        </c:ser>
        <c:overlap val="-20"/>
        <c:gapWidth val="110"/>
        <c:axId val="38778737"/>
        <c:axId val="13464314"/>
      </c:barChart>
      <c:catAx>
        <c:axId val="38778737"/>
        <c:scaling>
          <c:orientation val="minMax"/>
        </c:scaling>
        <c:axPos val="b"/>
        <c:delete val="1"/>
        <c:majorTickMark val="out"/>
        <c:minorTickMark val="none"/>
        <c:tickLblPos val="none"/>
        <c:crossAx val="13464314"/>
        <c:crosses val="autoZero"/>
        <c:auto val="1"/>
        <c:lblOffset val="100"/>
        <c:tickLblSkip val="1"/>
        <c:noMultiLvlLbl val="0"/>
      </c:catAx>
      <c:valAx>
        <c:axId val="13464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Время [час:мин]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78737"/>
        <c:crossesAt val="1"/>
        <c:crossBetween val="between"/>
        <c:dispUnits/>
        <c:majorUnit val="0.0021000000000000003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9"/>
          <c:y val="0.7705"/>
          <c:w val="0.896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575"/>
          <c:w val="0.913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'On-access'!$H$13</c:f>
              <c:numCache/>
            </c:numRef>
          </c:val>
        </c:ser>
        <c:overlap val="-20"/>
        <c:gapWidth val="110"/>
        <c:axId val="54069963"/>
        <c:axId val="16867620"/>
      </c:barChart>
      <c:catAx>
        <c:axId val="54069963"/>
        <c:scaling>
          <c:orientation val="minMax"/>
        </c:scaling>
        <c:axPos val="b"/>
        <c:delete val="1"/>
        <c:majorTickMark val="out"/>
        <c:minorTickMark val="none"/>
        <c:tickLblPos val="none"/>
        <c:crossAx val="16867620"/>
        <c:crosses val="autoZero"/>
        <c:auto val="1"/>
        <c:lblOffset val="100"/>
        <c:tickLblSkip val="1"/>
        <c:noMultiLvlLbl val="0"/>
      </c:catAx>
      <c:valAx>
        <c:axId val="16867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Относительно эталона [%]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69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5"/>
          <c:y val="0.76775"/>
          <c:w val="0.897"/>
          <c:h val="0.1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3575"/>
          <c:w val="0.9247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'On-access'!$Q$13</c:f>
              <c:numCache/>
            </c:numRef>
          </c:val>
        </c:ser>
        <c:overlap val="-20"/>
        <c:gapWidth val="110"/>
        <c:axId val="17590853"/>
        <c:axId val="24099950"/>
      </c:barChart>
      <c:catAx>
        <c:axId val="17590853"/>
        <c:scaling>
          <c:orientation val="minMax"/>
        </c:scaling>
        <c:axPos val="b"/>
        <c:delete val="1"/>
        <c:majorTickMark val="out"/>
        <c:minorTickMark val="none"/>
        <c:tickLblPos val="none"/>
        <c:crossAx val="24099950"/>
        <c:crossesAt val="0"/>
        <c:auto val="1"/>
        <c:lblOffset val="100"/>
        <c:tickLblSkip val="1"/>
        <c:noMultiLvlLbl val="0"/>
      </c:catAx>
      <c:valAx>
        <c:axId val="24099950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Относительно первой попытки [%]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90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75"/>
          <c:y val="0.76775"/>
          <c:w val="0.8965"/>
          <c:h val="0.1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575"/>
          <c:w val="0.9142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'On-access'!$J$20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'On-access'!$Q$20</c:f>
              <c:numCache/>
            </c:numRef>
          </c:val>
        </c:ser>
        <c:ser>
          <c:idx val="1"/>
          <c:order val="1"/>
          <c:tx>
            <c:strRef>
              <c:f>'On-access'!$J$21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'On-access'!$Q$21</c:f>
              <c:numCache/>
            </c:numRef>
          </c:val>
        </c:ser>
        <c:ser>
          <c:idx val="2"/>
          <c:order val="2"/>
          <c:tx>
            <c:strRef>
              <c:f>'On-access'!$J$22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'On-access'!$Q$22</c:f>
              <c:numCache/>
            </c:numRef>
          </c:val>
        </c:ser>
        <c:ser>
          <c:idx val="3"/>
          <c:order val="3"/>
          <c:tx>
            <c:strRef>
              <c:f>'On-access'!$J$23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'On-access'!$Q$23</c:f>
              <c:numCache/>
            </c:numRef>
          </c:val>
        </c:ser>
        <c:ser>
          <c:idx val="4"/>
          <c:order val="4"/>
          <c:tx>
            <c:strRef>
              <c:f>'On-access'!$J$24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'On-access'!$Q$24</c:f>
              <c:numCache/>
            </c:numRef>
          </c:val>
        </c:ser>
        <c:ser>
          <c:idx val="5"/>
          <c:order val="5"/>
          <c:tx>
            <c:strRef>
              <c:f>'On-access'!$J$25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'On-access'!$Q$25</c:f>
              <c:numCache/>
            </c:numRef>
          </c:val>
        </c:ser>
        <c:ser>
          <c:idx val="6"/>
          <c:order val="6"/>
          <c:tx>
            <c:strRef>
              <c:f>'On-access'!$J$26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'On-access'!$Q$26</c:f>
              <c:numCache/>
            </c:numRef>
          </c:val>
        </c:ser>
        <c:ser>
          <c:idx val="7"/>
          <c:order val="7"/>
          <c:tx>
            <c:strRef>
              <c:f>'On-access'!$J$27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'On-access'!$Q$27</c:f>
              <c:numCache/>
            </c:numRef>
          </c:val>
        </c:ser>
        <c:overlap val="-20"/>
        <c:gapWidth val="35"/>
        <c:axId val="15572959"/>
        <c:axId val="5938904"/>
      </c:barChart>
      <c:catAx>
        <c:axId val="15572959"/>
        <c:scaling>
          <c:orientation val="minMax"/>
        </c:scaling>
        <c:axPos val="b"/>
        <c:delete val="1"/>
        <c:majorTickMark val="out"/>
        <c:minorTickMark val="none"/>
        <c:tickLblPos val="none"/>
        <c:crossAx val="5938904"/>
        <c:crosses val="autoZero"/>
        <c:auto val="1"/>
        <c:lblOffset val="100"/>
        <c:tickLblSkip val="1"/>
        <c:noMultiLvlLbl val="0"/>
      </c:catAx>
      <c:valAx>
        <c:axId val="5938904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Относительно первой попытки [%]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2959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25"/>
          <c:y val="0.79825"/>
          <c:w val="0.8932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Relationship Id="rId17" Type="http://schemas.openxmlformats.org/officeDocument/2006/relationships/chart" Target="/xl/charts/chart28.xml" /><Relationship Id="rId18" Type="http://schemas.openxmlformats.org/officeDocument/2006/relationships/chart" Target="/xl/charts/chart29.xml" /><Relationship Id="rId19" Type="http://schemas.openxmlformats.org/officeDocument/2006/relationships/chart" Target="/xl/charts/chart30.xml" /><Relationship Id="rId20" Type="http://schemas.openxmlformats.org/officeDocument/2006/relationships/chart" Target="/xl/charts/chart31.xml" /><Relationship Id="rId21" Type="http://schemas.openxmlformats.org/officeDocument/2006/relationships/chart" Target="/xl/charts/chart32.xml" /><Relationship Id="rId22" Type="http://schemas.openxmlformats.org/officeDocument/2006/relationships/chart" Target="/xl/charts/chart33.xml" /><Relationship Id="rId23" Type="http://schemas.openxmlformats.org/officeDocument/2006/relationships/chart" Target="/xl/charts/chart34.xml" /><Relationship Id="rId24" Type="http://schemas.openxmlformats.org/officeDocument/2006/relationships/chart" Target="/xl/charts/chart35.xml" /><Relationship Id="rId25" Type="http://schemas.openxmlformats.org/officeDocument/2006/relationships/chart" Target="/xl/charts/chart36.xml" /><Relationship Id="rId26" Type="http://schemas.openxmlformats.org/officeDocument/2006/relationships/chart" Target="/xl/charts/chart37.xml" /><Relationship Id="rId27" Type="http://schemas.openxmlformats.org/officeDocument/2006/relationships/chart" Target="/xl/charts/chart38.xml" /><Relationship Id="rId28" Type="http://schemas.openxmlformats.org/officeDocument/2006/relationships/chart" Target="/xl/charts/chart39.xml" /><Relationship Id="rId29" Type="http://schemas.openxmlformats.org/officeDocument/2006/relationships/chart" Target="/xl/charts/chart40.xml" /><Relationship Id="rId30" Type="http://schemas.openxmlformats.org/officeDocument/2006/relationships/chart" Target="/xl/charts/chart4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20</xdr:row>
      <xdr:rowOff>381000</xdr:rowOff>
    </xdr:from>
    <xdr:to>
      <xdr:col>3</xdr:col>
      <xdr:colOff>1181100</xdr:colOff>
      <xdr:row>25</xdr:row>
      <xdr:rowOff>57150</xdr:rowOff>
    </xdr:to>
    <xdr:pic>
      <xdr:nvPicPr>
        <xdr:cNvPr id="1" name="Picture 4" descr="pf_bronze_onaccess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9244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12</xdr:row>
      <xdr:rowOff>85725</xdr:rowOff>
    </xdr:from>
    <xdr:to>
      <xdr:col>3</xdr:col>
      <xdr:colOff>1190625</xdr:colOff>
      <xdr:row>16</xdr:row>
      <xdr:rowOff>161925</xdr:rowOff>
    </xdr:to>
    <xdr:pic>
      <xdr:nvPicPr>
        <xdr:cNvPr id="2" name="Picture 5" descr="pf_gold_onaccess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28384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17</xdr:row>
      <xdr:rowOff>171450</xdr:rowOff>
    </xdr:from>
    <xdr:to>
      <xdr:col>3</xdr:col>
      <xdr:colOff>1200150</xdr:colOff>
      <xdr:row>20</xdr:row>
      <xdr:rowOff>47625</xdr:rowOff>
    </xdr:to>
    <xdr:pic>
      <xdr:nvPicPr>
        <xdr:cNvPr id="3" name="Picture 7" descr="pf_silver_onaccess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33725" y="37814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5</xdr:row>
      <xdr:rowOff>133350</xdr:rowOff>
    </xdr:from>
    <xdr:to>
      <xdr:col>3</xdr:col>
      <xdr:colOff>1200150</xdr:colOff>
      <xdr:row>11</xdr:row>
      <xdr:rowOff>114300</xdr:rowOff>
    </xdr:to>
    <xdr:pic>
      <xdr:nvPicPr>
        <xdr:cNvPr id="4" name="Picture 17" descr="pf_platinum_onaccess_s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19526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32</xdr:row>
      <xdr:rowOff>161925</xdr:rowOff>
    </xdr:from>
    <xdr:to>
      <xdr:col>4</xdr:col>
      <xdr:colOff>1171575</xdr:colOff>
      <xdr:row>33</xdr:row>
      <xdr:rowOff>400050</xdr:rowOff>
    </xdr:to>
    <xdr:pic>
      <xdr:nvPicPr>
        <xdr:cNvPr id="5" name="Picture 14" descr="pf_bronze_office_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05350" y="10772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31</xdr:row>
      <xdr:rowOff>85725</xdr:rowOff>
    </xdr:from>
    <xdr:to>
      <xdr:col>4</xdr:col>
      <xdr:colOff>1171575</xdr:colOff>
      <xdr:row>31</xdr:row>
      <xdr:rowOff>847725</xdr:rowOff>
    </xdr:to>
    <xdr:pic>
      <xdr:nvPicPr>
        <xdr:cNvPr id="6" name="Picture 13" descr="pf_silver_office_s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05350" y="9763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29</xdr:row>
      <xdr:rowOff>104775</xdr:rowOff>
    </xdr:from>
    <xdr:to>
      <xdr:col>4</xdr:col>
      <xdr:colOff>1200150</xdr:colOff>
      <xdr:row>29</xdr:row>
      <xdr:rowOff>866775</xdr:rowOff>
    </xdr:to>
    <xdr:pic>
      <xdr:nvPicPr>
        <xdr:cNvPr id="7" name="Picture 18" descr="pf_platinum_ondemand_s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33925" y="79343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30</xdr:row>
      <xdr:rowOff>57150</xdr:rowOff>
    </xdr:from>
    <xdr:to>
      <xdr:col>4</xdr:col>
      <xdr:colOff>1181100</xdr:colOff>
      <xdr:row>30</xdr:row>
      <xdr:rowOff>838200</xdr:rowOff>
    </xdr:to>
    <xdr:pic>
      <xdr:nvPicPr>
        <xdr:cNvPr id="8" name="Picture 12" descr="pf_gold_office_s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810625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209550</xdr:rowOff>
    </xdr:from>
    <xdr:to>
      <xdr:col>2</xdr:col>
      <xdr:colOff>85725</xdr:colOff>
      <xdr:row>0</xdr:row>
      <xdr:rowOff>1076325</xdr:rowOff>
    </xdr:to>
    <xdr:pic>
      <xdr:nvPicPr>
        <xdr:cNvPr id="9" name="Picture 11" descr="Anti-Malware_logo_red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209550"/>
          <a:ext cx="1457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16</xdr:row>
      <xdr:rowOff>47625</xdr:rowOff>
    </xdr:from>
    <xdr:to>
      <xdr:col>6</xdr:col>
      <xdr:colOff>457200</xdr:colOff>
      <xdr:row>42</xdr:row>
      <xdr:rowOff>142875</xdr:rowOff>
    </xdr:to>
    <xdr:graphicFrame>
      <xdr:nvGraphicFramePr>
        <xdr:cNvPr id="1" name="Chart 2"/>
        <xdr:cNvGraphicFramePr/>
      </xdr:nvGraphicFramePr>
      <xdr:xfrm>
        <a:off x="342900" y="2847975"/>
        <a:ext cx="62579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36</xdr:row>
      <xdr:rowOff>47625</xdr:rowOff>
    </xdr:from>
    <xdr:to>
      <xdr:col>6</xdr:col>
      <xdr:colOff>257175</xdr:colOff>
      <xdr:row>37</xdr:row>
      <xdr:rowOff>66675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91100" y="5972175"/>
          <a:ext cx="1409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57150</xdr:rowOff>
    </xdr:from>
    <xdr:to>
      <xdr:col>6</xdr:col>
      <xdr:colOff>819150</xdr:colOff>
      <xdr:row>47</xdr:row>
      <xdr:rowOff>47625</xdr:rowOff>
    </xdr:to>
    <xdr:graphicFrame>
      <xdr:nvGraphicFramePr>
        <xdr:cNvPr id="1" name="Chart 7"/>
        <xdr:cNvGraphicFramePr/>
      </xdr:nvGraphicFramePr>
      <xdr:xfrm>
        <a:off x="628650" y="2828925"/>
        <a:ext cx="5886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39</xdr:row>
      <xdr:rowOff>123825</xdr:rowOff>
    </xdr:from>
    <xdr:to>
      <xdr:col>6</xdr:col>
      <xdr:colOff>542925</xdr:colOff>
      <xdr:row>40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829175" y="6457950"/>
          <a:ext cx="1409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</cdr:y>
    </cdr:from>
    <cdr:to>
      <cdr:x>0.76325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0"/>
          <a:ext cx="3181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Word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  <cdr:relSizeAnchor xmlns:cdr="http://schemas.openxmlformats.org/drawingml/2006/chartDrawing">
    <cdr:from>
      <cdr:x>0.67425</cdr:x>
      <cdr:y>0.2425</cdr:y>
    </cdr:from>
    <cdr:to>
      <cdr:x>0.89075</cdr:x>
      <cdr:y>0.277</cdr:y>
    </cdr:to>
    <cdr:sp>
      <cdr:nvSpPr>
        <cdr:cNvPr id="2" name="Text Box 4"/>
        <cdr:cNvSpPr txBox="1">
          <a:spLocks noChangeArrowheads="1"/>
        </cdr:cNvSpPr>
      </cdr:nvSpPr>
      <cdr:spPr>
        <a:xfrm>
          <a:off x="4438650" y="12001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0</cdr:y>
    </cdr:from>
    <cdr:to>
      <cdr:x>0.724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0"/>
          <a:ext cx="3162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Excel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  <cdr:relSizeAnchor xmlns:cdr="http://schemas.openxmlformats.org/drawingml/2006/chartDrawing">
    <cdr:from>
      <cdr:x>0.75925</cdr:x>
      <cdr:y>0.23675</cdr:y>
    </cdr:from>
    <cdr:to>
      <cdr:x>0.97725</cdr:x>
      <cdr:y>0.271</cdr:y>
    </cdr:to>
    <cdr:sp>
      <cdr:nvSpPr>
        <cdr:cNvPr id="2" name="Text Box 4"/>
        <cdr:cNvSpPr txBox="1">
          <a:spLocks noChangeArrowheads="1"/>
        </cdr:cNvSpPr>
      </cdr:nvSpPr>
      <cdr:spPr>
        <a:xfrm>
          <a:off x="4953000" y="1171575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0.24875</cdr:x>
      <cdr:y>0</cdr:y>
    </cdr:from>
    <cdr:to>
      <cdr:x>0.7325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0"/>
          <a:ext cx="3133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PowerPoint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  <cdr:relSizeAnchor xmlns:cdr="http://schemas.openxmlformats.org/drawingml/2006/chartDrawing">
    <cdr:from>
      <cdr:x>0.76425</cdr:x>
      <cdr:y>0.41775</cdr:y>
    </cdr:from>
    <cdr:to>
      <cdr:x>0.98525</cdr:x>
      <cdr:y>0.4515</cdr:y>
    </cdr:to>
    <cdr:sp>
      <cdr:nvSpPr>
        <cdr:cNvPr id="2" name="Text Box 4"/>
        <cdr:cNvSpPr txBox="1">
          <a:spLocks noChangeArrowheads="1"/>
        </cdr:cNvSpPr>
      </cdr:nvSpPr>
      <cdr:spPr>
        <a:xfrm>
          <a:off x="4943475" y="2066925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-0.00425</cdr:y>
    </cdr:from>
    <cdr:to>
      <cdr:x>0.7715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-19049"/>
          <a:ext cx="3133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различных браузеров</a:t>
          </a:r>
        </a:p>
      </cdr:txBody>
    </cdr:sp>
  </cdr:relSizeAnchor>
  <cdr:relSizeAnchor xmlns:cdr="http://schemas.openxmlformats.org/drawingml/2006/chartDrawing">
    <cdr:from>
      <cdr:x>0.7735</cdr:x>
      <cdr:y>0.2145</cdr:y>
    </cdr:from>
    <cdr:to>
      <cdr:x>0.9935</cdr:x>
      <cdr:y>0.2495</cdr:y>
    </cdr:to>
    <cdr:sp>
      <cdr:nvSpPr>
        <cdr:cNvPr id="2" name="Text Box 4"/>
        <cdr:cNvSpPr txBox="1">
          <a:spLocks noChangeArrowheads="1"/>
        </cdr:cNvSpPr>
      </cdr:nvSpPr>
      <cdr:spPr>
        <a:xfrm>
          <a:off x="5000625" y="102870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0.2485</cdr:x>
      <cdr:y>-0.00025</cdr:y>
    </cdr:from>
    <cdr:to>
      <cdr:x>0.813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0"/>
          <a:ext cx="3657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Adobe Reader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  <cdr:relSizeAnchor xmlns:cdr="http://schemas.openxmlformats.org/drawingml/2006/chartDrawing">
    <cdr:from>
      <cdr:x>0.74975</cdr:x>
      <cdr:y>0.31125</cdr:y>
    </cdr:from>
    <cdr:to>
      <cdr:x>0.97025</cdr:x>
      <cdr:y>0.347</cdr:y>
    </cdr:to>
    <cdr:sp>
      <cdr:nvSpPr>
        <cdr:cNvPr id="2" name="Text Box 4"/>
        <cdr:cNvSpPr txBox="1">
          <a:spLocks noChangeArrowheads="1"/>
        </cdr:cNvSpPr>
      </cdr:nvSpPr>
      <cdr:spPr>
        <a:xfrm>
          <a:off x="4848225" y="148590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0.2485</cdr:x>
      <cdr:y>0</cdr:y>
    </cdr:from>
    <cdr:to>
      <cdr:x>0.813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0"/>
          <a:ext cx="3657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Adobe Photoshop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  <cdr:relSizeAnchor xmlns:cdr="http://schemas.openxmlformats.org/drawingml/2006/chartDrawing">
    <cdr:from>
      <cdr:x>0.7685</cdr:x>
      <cdr:y>0.2835</cdr:y>
    </cdr:from>
    <cdr:to>
      <cdr:x>0.98875</cdr:x>
      <cdr:y>0.3185</cdr:y>
    </cdr:to>
    <cdr:sp>
      <cdr:nvSpPr>
        <cdr:cNvPr id="2" name="Text Box 4"/>
        <cdr:cNvSpPr txBox="1">
          <a:spLocks noChangeArrowheads="1"/>
        </cdr:cNvSpPr>
      </cdr:nvSpPr>
      <cdr:spPr>
        <a:xfrm>
          <a:off x="4972050" y="13906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</cdr:x>
      <cdr:y>0.00175</cdr:y>
    </cdr:from>
    <cdr:to>
      <cdr:x>0.7945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0"/>
          <a:ext cx="3667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других программ</a:t>
          </a:r>
        </a:p>
      </cdr:txBody>
    </cdr:sp>
  </cdr:relSizeAnchor>
  <cdr:relSizeAnchor xmlns:cdr="http://schemas.openxmlformats.org/drawingml/2006/chartDrawing">
    <cdr:from>
      <cdr:x>0.75825</cdr:x>
      <cdr:y>0.11275</cdr:y>
    </cdr:from>
    <cdr:to>
      <cdr:x>0.9785</cdr:x>
      <cdr:y>0.14775</cdr:y>
    </cdr:to>
    <cdr:sp>
      <cdr:nvSpPr>
        <cdr:cNvPr id="2" name="Text Box 4"/>
        <cdr:cNvSpPr txBox="1">
          <a:spLocks noChangeArrowheads="1"/>
        </cdr:cNvSpPr>
      </cdr:nvSpPr>
      <cdr:spPr>
        <a:xfrm>
          <a:off x="4905375" y="5524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52</xdr:row>
      <xdr:rowOff>0</xdr:rowOff>
    </xdr:from>
    <xdr:to>
      <xdr:col>12</xdr:col>
      <xdr:colOff>400050</xdr:colOff>
      <xdr:row>70</xdr:row>
      <xdr:rowOff>57150</xdr:rowOff>
    </xdr:to>
    <xdr:graphicFrame>
      <xdr:nvGraphicFramePr>
        <xdr:cNvPr id="1" name="Chart 8"/>
        <xdr:cNvGraphicFramePr/>
      </xdr:nvGraphicFramePr>
      <xdr:xfrm>
        <a:off x="3076575" y="9448800"/>
        <a:ext cx="56578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72</xdr:row>
      <xdr:rowOff>19050</xdr:rowOff>
    </xdr:from>
    <xdr:to>
      <xdr:col>12</xdr:col>
      <xdr:colOff>447675</xdr:colOff>
      <xdr:row>88</xdr:row>
      <xdr:rowOff>104775</xdr:rowOff>
    </xdr:to>
    <xdr:graphicFrame>
      <xdr:nvGraphicFramePr>
        <xdr:cNvPr id="2" name="Chart 8"/>
        <xdr:cNvGraphicFramePr/>
      </xdr:nvGraphicFramePr>
      <xdr:xfrm>
        <a:off x="3124200" y="13011150"/>
        <a:ext cx="56578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12</xdr:col>
      <xdr:colOff>428625</xdr:colOff>
      <xdr:row>49</xdr:row>
      <xdr:rowOff>57150</xdr:rowOff>
    </xdr:to>
    <xdr:graphicFrame>
      <xdr:nvGraphicFramePr>
        <xdr:cNvPr id="3" name="Chart 8"/>
        <xdr:cNvGraphicFramePr/>
      </xdr:nvGraphicFramePr>
      <xdr:xfrm>
        <a:off x="3105150" y="5743575"/>
        <a:ext cx="565785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90</xdr:row>
      <xdr:rowOff>0</xdr:rowOff>
    </xdr:from>
    <xdr:to>
      <xdr:col>12</xdr:col>
      <xdr:colOff>409575</xdr:colOff>
      <xdr:row>106</xdr:row>
      <xdr:rowOff>152400</xdr:rowOff>
    </xdr:to>
    <xdr:graphicFrame>
      <xdr:nvGraphicFramePr>
        <xdr:cNvPr id="4" name="Chart 8"/>
        <xdr:cNvGraphicFramePr/>
      </xdr:nvGraphicFramePr>
      <xdr:xfrm>
        <a:off x="3086100" y="16506825"/>
        <a:ext cx="56578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108</xdr:row>
      <xdr:rowOff>0</xdr:rowOff>
    </xdr:from>
    <xdr:to>
      <xdr:col>12</xdr:col>
      <xdr:colOff>409575</xdr:colOff>
      <xdr:row>125</xdr:row>
      <xdr:rowOff>152400</xdr:rowOff>
    </xdr:to>
    <xdr:graphicFrame>
      <xdr:nvGraphicFramePr>
        <xdr:cNvPr id="5" name="Chart 8"/>
        <xdr:cNvGraphicFramePr/>
      </xdr:nvGraphicFramePr>
      <xdr:xfrm>
        <a:off x="3086100" y="19792950"/>
        <a:ext cx="56578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127</xdr:row>
      <xdr:rowOff>0</xdr:rowOff>
    </xdr:from>
    <xdr:to>
      <xdr:col>12</xdr:col>
      <xdr:colOff>409575</xdr:colOff>
      <xdr:row>144</xdr:row>
      <xdr:rowOff>123825</xdr:rowOff>
    </xdr:to>
    <xdr:graphicFrame>
      <xdr:nvGraphicFramePr>
        <xdr:cNvPr id="6" name="Chart 8"/>
        <xdr:cNvGraphicFramePr/>
      </xdr:nvGraphicFramePr>
      <xdr:xfrm>
        <a:off x="3086100" y="23050500"/>
        <a:ext cx="5657850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146</xdr:row>
      <xdr:rowOff>0</xdr:rowOff>
    </xdr:from>
    <xdr:to>
      <xdr:col>12</xdr:col>
      <xdr:colOff>409575</xdr:colOff>
      <xdr:row>162</xdr:row>
      <xdr:rowOff>152400</xdr:rowOff>
    </xdr:to>
    <xdr:graphicFrame>
      <xdr:nvGraphicFramePr>
        <xdr:cNvPr id="7" name="Chart 8"/>
        <xdr:cNvGraphicFramePr/>
      </xdr:nvGraphicFramePr>
      <xdr:xfrm>
        <a:off x="3086100" y="26612850"/>
        <a:ext cx="5657850" cy="3095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164</xdr:row>
      <xdr:rowOff>0</xdr:rowOff>
    </xdr:from>
    <xdr:to>
      <xdr:col>12</xdr:col>
      <xdr:colOff>409575</xdr:colOff>
      <xdr:row>182</xdr:row>
      <xdr:rowOff>161925</xdr:rowOff>
    </xdr:to>
    <xdr:graphicFrame>
      <xdr:nvGraphicFramePr>
        <xdr:cNvPr id="8" name="Chart 8"/>
        <xdr:cNvGraphicFramePr/>
      </xdr:nvGraphicFramePr>
      <xdr:xfrm>
        <a:off x="3086100" y="29879925"/>
        <a:ext cx="565785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184</xdr:row>
      <xdr:rowOff>0</xdr:rowOff>
    </xdr:from>
    <xdr:to>
      <xdr:col>12</xdr:col>
      <xdr:colOff>409575</xdr:colOff>
      <xdr:row>199</xdr:row>
      <xdr:rowOff>161925</xdr:rowOff>
    </xdr:to>
    <xdr:graphicFrame>
      <xdr:nvGraphicFramePr>
        <xdr:cNvPr id="9" name="Chart 8"/>
        <xdr:cNvGraphicFramePr/>
      </xdr:nvGraphicFramePr>
      <xdr:xfrm>
        <a:off x="3086100" y="33280350"/>
        <a:ext cx="565785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201</xdr:row>
      <xdr:rowOff>0</xdr:rowOff>
    </xdr:from>
    <xdr:to>
      <xdr:col>12</xdr:col>
      <xdr:colOff>409575</xdr:colOff>
      <xdr:row>218</xdr:row>
      <xdr:rowOff>19050</xdr:rowOff>
    </xdr:to>
    <xdr:graphicFrame>
      <xdr:nvGraphicFramePr>
        <xdr:cNvPr id="10" name="Chart 8"/>
        <xdr:cNvGraphicFramePr/>
      </xdr:nvGraphicFramePr>
      <xdr:xfrm>
        <a:off x="3086100" y="36356925"/>
        <a:ext cx="5657850" cy="3095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219</xdr:row>
      <xdr:rowOff>0</xdr:rowOff>
    </xdr:from>
    <xdr:to>
      <xdr:col>12</xdr:col>
      <xdr:colOff>409575</xdr:colOff>
      <xdr:row>237</xdr:row>
      <xdr:rowOff>9525</xdr:rowOff>
    </xdr:to>
    <xdr:graphicFrame>
      <xdr:nvGraphicFramePr>
        <xdr:cNvPr id="11" name="Chart 8"/>
        <xdr:cNvGraphicFramePr/>
      </xdr:nvGraphicFramePr>
      <xdr:xfrm>
        <a:off x="3086100" y="39595425"/>
        <a:ext cx="5657850" cy="303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238</xdr:row>
      <xdr:rowOff>0</xdr:rowOff>
    </xdr:from>
    <xdr:to>
      <xdr:col>12</xdr:col>
      <xdr:colOff>409575</xdr:colOff>
      <xdr:row>255</xdr:row>
      <xdr:rowOff>19050</xdr:rowOff>
    </xdr:to>
    <xdr:graphicFrame>
      <xdr:nvGraphicFramePr>
        <xdr:cNvPr id="12" name="Chart 8"/>
        <xdr:cNvGraphicFramePr/>
      </xdr:nvGraphicFramePr>
      <xdr:xfrm>
        <a:off x="3086100" y="42786300"/>
        <a:ext cx="5657850" cy="2971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256</xdr:row>
      <xdr:rowOff>0</xdr:rowOff>
    </xdr:from>
    <xdr:to>
      <xdr:col>12</xdr:col>
      <xdr:colOff>409575</xdr:colOff>
      <xdr:row>273</xdr:row>
      <xdr:rowOff>19050</xdr:rowOff>
    </xdr:to>
    <xdr:graphicFrame>
      <xdr:nvGraphicFramePr>
        <xdr:cNvPr id="13" name="Chart 8"/>
        <xdr:cNvGraphicFramePr/>
      </xdr:nvGraphicFramePr>
      <xdr:xfrm>
        <a:off x="3086100" y="45900975"/>
        <a:ext cx="5657850" cy="3095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274</xdr:row>
      <xdr:rowOff>0</xdr:rowOff>
    </xdr:from>
    <xdr:to>
      <xdr:col>12</xdr:col>
      <xdr:colOff>409575</xdr:colOff>
      <xdr:row>291</xdr:row>
      <xdr:rowOff>19050</xdr:rowOff>
    </xdr:to>
    <xdr:graphicFrame>
      <xdr:nvGraphicFramePr>
        <xdr:cNvPr id="14" name="Chart 8"/>
        <xdr:cNvGraphicFramePr/>
      </xdr:nvGraphicFramePr>
      <xdr:xfrm>
        <a:off x="3086100" y="49139475"/>
        <a:ext cx="5657850" cy="3009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0</xdr:colOff>
      <xdr:row>292</xdr:row>
      <xdr:rowOff>0</xdr:rowOff>
    </xdr:from>
    <xdr:to>
      <xdr:col>12</xdr:col>
      <xdr:colOff>409575</xdr:colOff>
      <xdr:row>309</xdr:row>
      <xdr:rowOff>19050</xdr:rowOff>
    </xdr:to>
    <xdr:graphicFrame>
      <xdr:nvGraphicFramePr>
        <xdr:cNvPr id="15" name="Chart 8"/>
        <xdr:cNvGraphicFramePr/>
      </xdr:nvGraphicFramePr>
      <xdr:xfrm>
        <a:off x="3086100" y="52292250"/>
        <a:ext cx="5657850" cy="3009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310</xdr:row>
      <xdr:rowOff>0</xdr:rowOff>
    </xdr:from>
    <xdr:to>
      <xdr:col>12</xdr:col>
      <xdr:colOff>409575</xdr:colOff>
      <xdr:row>327</xdr:row>
      <xdr:rowOff>19050</xdr:rowOff>
    </xdr:to>
    <xdr:graphicFrame>
      <xdr:nvGraphicFramePr>
        <xdr:cNvPr id="16" name="Chart 8"/>
        <xdr:cNvGraphicFramePr/>
      </xdr:nvGraphicFramePr>
      <xdr:xfrm>
        <a:off x="3086100" y="55445025"/>
        <a:ext cx="5657850" cy="3095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0</xdr:colOff>
      <xdr:row>328</xdr:row>
      <xdr:rowOff>0</xdr:rowOff>
    </xdr:from>
    <xdr:to>
      <xdr:col>12</xdr:col>
      <xdr:colOff>409575</xdr:colOff>
      <xdr:row>345</xdr:row>
      <xdr:rowOff>19050</xdr:rowOff>
    </xdr:to>
    <xdr:graphicFrame>
      <xdr:nvGraphicFramePr>
        <xdr:cNvPr id="17" name="Chart 8"/>
        <xdr:cNvGraphicFramePr/>
      </xdr:nvGraphicFramePr>
      <xdr:xfrm>
        <a:off x="3086100" y="58683525"/>
        <a:ext cx="5657850" cy="30956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0</xdr:colOff>
      <xdr:row>346</xdr:row>
      <xdr:rowOff>0</xdr:rowOff>
    </xdr:from>
    <xdr:to>
      <xdr:col>12</xdr:col>
      <xdr:colOff>409575</xdr:colOff>
      <xdr:row>363</xdr:row>
      <xdr:rowOff>19050</xdr:rowOff>
    </xdr:to>
    <xdr:graphicFrame>
      <xdr:nvGraphicFramePr>
        <xdr:cNvPr id="18" name="Chart 8"/>
        <xdr:cNvGraphicFramePr/>
      </xdr:nvGraphicFramePr>
      <xdr:xfrm>
        <a:off x="3086100" y="61922025"/>
        <a:ext cx="5657850" cy="3057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0</xdr:colOff>
      <xdr:row>364</xdr:row>
      <xdr:rowOff>0</xdr:rowOff>
    </xdr:from>
    <xdr:to>
      <xdr:col>12</xdr:col>
      <xdr:colOff>409575</xdr:colOff>
      <xdr:row>381</xdr:row>
      <xdr:rowOff>19050</xdr:rowOff>
    </xdr:to>
    <xdr:graphicFrame>
      <xdr:nvGraphicFramePr>
        <xdr:cNvPr id="19" name="Chart 8"/>
        <xdr:cNvGraphicFramePr/>
      </xdr:nvGraphicFramePr>
      <xdr:xfrm>
        <a:off x="3086100" y="65122425"/>
        <a:ext cx="5657850" cy="3067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0</xdr:colOff>
      <xdr:row>382</xdr:row>
      <xdr:rowOff>0</xdr:rowOff>
    </xdr:from>
    <xdr:to>
      <xdr:col>12</xdr:col>
      <xdr:colOff>409575</xdr:colOff>
      <xdr:row>400</xdr:row>
      <xdr:rowOff>9525</xdr:rowOff>
    </xdr:to>
    <xdr:graphicFrame>
      <xdr:nvGraphicFramePr>
        <xdr:cNvPr id="20" name="Chart 8"/>
        <xdr:cNvGraphicFramePr/>
      </xdr:nvGraphicFramePr>
      <xdr:xfrm>
        <a:off x="3086100" y="68332350"/>
        <a:ext cx="5657850" cy="30956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0</xdr:colOff>
      <xdr:row>401</xdr:row>
      <xdr:rowOff>0</xdr:rowOff>
    </xdr:from>
    <xdr:to>
      <xdr:col>12</xdr:col>
      <xdr:colOff>409575</xdr:colOff>
      <xdr:row>418</xdr:row>
      <xdr:rowOff>19050</xdr:rowOff>
    </xdr:to>
    <xdr:graphicFrame>
      <xdr:nvGraphicFramePr>
        <xdr:cNvPr id="21" name="Chart 8"/>
        <xdr:cNvGraphicFramePr/>
      </xdr:nvGraphicFramePr>
      <xdr:xfrm>
        <a:off x="3086100" y="71580375"/>
        <a:ext cx="5657850" cy="3095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0</xdr:colOff>
      <xdr:row>419</xdr:row>
      <xdr:rowOff>0</xdr:rowOff>
    </xdr:from>
    <xdr:to>
      <xdr:col>12</xdr:col>
      <xdr:colOff>409575</xdr:colOff>
      <xdr:row>437</xdr:row>
      <xdr:rowOff>9525</xdr:rowOff>
    </xdr:to>
    <xdr:graphicFrame>
      <xdr:nvGraphicFramePr>
        <xdr:cNvPr id="22" name="Chart 8"/>
        <xdr:cNvGraphicFramePr/>
      </xdr:nvGraphicFramePr>
      <xdr:xfrm>
        <a:off x="3086100" y="74818875"/>
        <a:ext cx="5657850" cy="3009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0</xdr:colOff>
      <xdr:row>438</xdr:row>
      <xdr:rowOff>0</xdr:rowOff>
    </xdr:from>
    <xdr:to>
      <xdr:col>12</xdr:col>
      <xdr:colOff>409575</xdr:colOff>
      <xdr:row>456</xdr:row>
      <xdr:rowOff>9525</xdr:rowOff>
    </xdr:to>
    <xdr:graphicFrame>
      <xdr:nvGraphicFramePr>
        <xdr:cNvPr id="23" name="Chart 8"/>
        <xdr:cNvGraphicFramePr/>
      </xdr:nvGraphicFramePr>
      <xdr:xfrm>
        <a:off x="3086100" y="77981175"/>
        <a:ext cx="5657850" cy="30956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30</xdr:row>
      <xdr:rowOff>0</xdr:rowOff>
    </xdr:from>
    <xdr:to>
      <xdr:col>20</xdr:col>
      <xdr:colOff>476250</xdr:colOff>
      <xdr:row>57</xdr:row>
      <xdr:rowOff>161925</xdr:rowOff>
    </xdr:to>
    <xdr:graphicFrame>
      <xdr:nvGraphicFramePr>
        <xdr:cNvPr id="24" name="Диаграмма 2"/>
        <xdr:cNvGraphicFramePr/>
      </xdr:nvGraphicFramePr>
      <xdr:xfrm>
        <a:off x="9067800" y="5724525"/>
        <a:ext cx="6591300" cy="4953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12</xdr:col>
      <xdr:colOff>714375</xdr:colOff>
      <xdr:row>108</xdr:row>
      <xdr:rowOff>0</xdr:rowOff>
    </xdr:from>
    <xdr:to>
      <xdr:col>20</xdr:col>
      <xdr:colOff>400050</xdr:colOff>
      <xdr:row>135</xdr:row>
      <xdr:rowOff>104775</xdr:rowOff>
    </xdr:to>
    <xdr:graphicFrame>
      <xdr:nvGraphicFramePr>
        <xdr:cNvPr id="25" name="Диаграмма 2"/>
        <xdr:cNvGraphicFramePr/>
      </xdr:nvGraphicFramePr>
      <xdr:xfrm>
        <a:off x="9048750" y="19792950"/>
        <a:ext cx="6534150" cy="4953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13</xdr:col>
      <xdr:colOff>0</xdr:colOff>
      <xdr:row>156</xdr:row>
      <xdr:rowOff>0</xdr:rowOff>
    </xdr:from>
    <xdr:to>
      <xdr:col>20</xdr:col>
      <xdr:colOff>361950</xdr:colOff>
      <xdr:row>184</xdr:row>
      <xdr:rowOff>95250</xdr:rowOff>
    </xdr:to>
    <xdr:graphicFrame>
      <xdr:nvGraphicFramePr>
        <xdr:cNvPr id="26" name="Диаграмма 2"/>
        <xdr:cNvGraphicFramePr/>
      </xdr:nvGraphicFramePr>
      <xdr:xfrm>
        <a:off x="9067800" y="28422600"/>
        <a:ext cx="6477000" cy="4953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219</xdr:row>
      <xdr:rowOff>0</xdr:rowOff>
    </xdr:from>
    <xdr:to>
      <xdr:col>20</xdr:col>
      <xdr:colOff>361950</xdr:colOff>
      <xdr:row>246</xdr:row>
      <xdr:rowOff>95250</xdr:rowOff>
    </xdr:to>
    <xdr:graphicFrame>
      <xdr:nvGraphicFramePr>
        <xdr:cNvPr id="27" name="Диаграмма 2"/>
        <xdr:cNvGraphicFramePr/>
      </xdr:nvGraphicFramePr>
      <xdr:xfrm>
        <a:off x="9067800" y="39595425"/>
        <a:ext cx="6477000" cy="48291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13</xdr:col>
      <xdr:colOff>66675</xdr:colOff>
      <xdr:row>274</xdr:row>
      <xdr:rowOff>19050</xdr:rowOff>
    </xdr:from>
    <xdr:to>
      <xdr:col>20</xdr:col>
      <xdr:colOff>428625</xdr:colOff>
      <xdr:row>300</xdr:row>
      <xdr:rowOff>123825</xdr:rowOff>
    </xdr:to>
    <xdr:graphicFrame>
      <xdr:nvGraphicFramePr>
        <xdr:cNvPr id="28" name="Диаграмма 2"/>
        <xdr:cNvGraphicFramePr/>
      </xdr:nvGraphicFramePr>
      <xdr:xfrm>
        <a:off x="9134475" y="49158525"/>
        <a:ext cx="6477000" cy="4800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714375</xdr:colOff>
      <xdr:row>328</xdr:row>
      <xdr:rowOff>66675</xdr:rowOff>
    </xdr:from>
    <xdr:to>
      <xdr:col>20</xdr:col>
      <xdr:colOff>342900</xdr:colOff>
      <xdr:row>355</xdr:row>
      <xdr:rowOff>9525</xdr:rowOff>
    </xdr:to>
    <xdr:graphicFrame>
      <xdr:nvGraphicFramePr>
        <xdr:cNvPr id="29" name="Диаграмма 2"/>
        <xdr:cNvGraphicFramePr/>
      </xdr:nvGraphicFramePr>
      <xdr:xfrm>
        <a:off x="9048750" y="58750200"/>
        <a:ext cx="6477000" cy="49244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13</xdr:col>
      <xdr:colOff>0</xdr:colOff>
      <xdr:row>382</xdr:row>
      <xdr:rowOff>0</xdr:rowOff>
    </xdr:from>
    <xdr:to>
      <xdr:col>20</xdr:col>
      <xdr:colOff>361950</xdr:colOff>
      <xdr:row>409</xdr:row>
      <xdr:rowOff>95250</xdr:rowOff>
    </xdr:to>
    <xdr:graphicFrame>
      <xdr:nvGraphicFramePr>
        <xdr:cNvPr id="30" name="Диаграмма 2"/>
        <xdr:cNvGraphicFramePr/>
      </xdr:nvGraphicFramePr>
      <xdr:xfrm>
        <a:off x="9067800" y="68332350"/>
        <a:ext cx="6477000" cy="4953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</xdr:row>
      <xdr:rowOff>76200</xdr:rowOff>
    </xdr:from>
    <xdr:to>
      <xdr:col>13</xdr:col>
      <xdr:colOff>285750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5781675" y="400050"/>
        <a:ext cx="49053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19050</xdr:rowOff>
    </xdr:from>
    <xdr:to>
      <xdr:col>5</xdr:col>
      <xdr:colOff>619125</xdr:colOff>
      <xdr:row>47</xdr:row>
      <xdr:rowOff>28575</xdr:rowOff>
    </xdr:to>
    <xdr:grpSp>
      <xdr:nvGrpSpPr>
        <xdr:cNvPr id="1" name="Group 1029"/>
        <xdr:cNvGrpSpPr>
          <a:grpSpLocks/>
        </xdr:cNvGrpSpPr>
      </xdr:nvGrpSpPr>
      <xdr:grpSpPr>
        <a:xfrm>
          <a:off x="238125" y="2943225"/>
          <a:ext cx="6324600" cy="4657725"/>
          <a:chOff x="16" y="356"/>
          <a:chExt cx="720" cy="473"/>
        </a:xfrm>
        <a:solidFill>
          <a:srgbClr val="FFFFFF"/>
        </a:solidFill>
      </xdr:grpSpPr>
      <xdr:graphicFrame>
        <xdr:nvGraphicFramePr>
          <xdr:cNvPr id="2" name="Chart 1025"/>
          <xdr:cNvGraphicFramePr/>
        </xdr:nvGraphicFramePr>
        <xdr:xfrm>
          <a:off x="16" y="356"/>
          <a:ext cx="720" cy="47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027"/>
          <xdr:cNvSpPr txBox="1">
            <a:spLocks noChangeArrowheads="1"/>
          </xdr:cNvSpPr>
        </xdr:nvSpPr>
        <xdr:spPr>
          <a:xfrm>
            <a:off x="558" y="702"/>
            <a:ext cx="15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7</xdr:col>
      <xdr:colOff>0</xdr:colOff>
      <xdr:row>17</xdr:row>
      <xdr:rowOff>142875</xdr:rowOff>
    </xdr:from>
    <xdr:to>
      <xdr:col>10</xdr:col>
      <xdr:colOff>2324100</xdr:colOff>
      <xdr:row>47</xdr:row>
      <xdr:rowOff>0</xdr:rowOff>
    </xdr:to>
    <xdr:grpSp>
      <xdr:nvGrpSpPr>
        <xdr:cNvPr id="4" name="Group 1030"/>
        <xdr:cNvGrpSpPr>
          <a:grpSpLocks/>
        </xdr:cNvGrpSpPr>
      </xdr:nvGrpSpPr>
      <xdr:grpSpPr>
        <a:xfrm>
          <a:off x="8029575" y="2914650"/>
          <a:ext cx="6229350" cy="4657725"/>
          <a:chOff x="1208" y="-53"/>
          <a:chExt cx="507" cy="420"/>
        </a:xfrm>
        <a:solidFill>
          <a:srgbClr val="FFFFFF"/>
        </a:solidFill>
      </xdr:grpSpPr>
      <xdr:graphicFrame>
        <xdr:nvGraphicFramePr>
          <xdr:cNvPr id="5" name="Chart 1026"/>
          <xdr:cNvGraphicFramePr/>
        </xdr:nvGraphicFramePr>
        <xdr:xfrm>
          <a:off x="1208" y="-53"/>
          <a:ext cx="507" cy="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1028"/>
          <xdr:cNvSpPr txBox="1">
            <a:spLocks noChangeArrowheads="1"/>
          </xdr:cNvSpPr>
        </xdr:nvSpPr>
        <xdr:spPr>
          <a:xfrm>
            <a:off x="1593" y="252"/>
            <a:ext cx="1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0.69775</cdr:x>
      <cdr:y>0.05775</cdr:y>
    </cdr:from>
    <cdr:to>
      <cdr:x>0.95275</cdr:x>
      <cdr:y>0.09425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62375" y="276225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76200</xdr:rowOff>
    </xdr:from>
    <xdr:to>
      <xdr:col>12</xdr:col>
      <xdr:colOff>257175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7048500" y="390525"/>
        <a:ext cx="54006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866775</xdr:colOff>
      <xdr:row>33</xdr:row>
      <xdr:rowOff>57150</xdr:rowOff>
    </xdr:from>
    <xdr:to>
      <xdr:col>12</xdr:col>
      <xdr:colOff>209550</xdr:colOff>
      <xdr:row>65</xdr:row>
      <xdr:rowOff>38100</xdr:rowOff>
    </xdr:to>
    <xdr:grpSp>
      <xdr:nvGrpSpPr>
        <xdr:cNvPr id="2" name="Group 5"/>
        <xdr:cNvGrpSpPr>
          <a:grpSpLocks/>
        </xdr:cNvGrpSpPr>
      </xdr:nvGrpSpPr>
      <xdr:grpSpPr>
        <a:xfrm>
          <a:off x="7000875" y="5743575"/>
          <a:ext cx="5400675" cy="5181600"/>
          <a:chOff x="766" y="-24"/>
          <a:chExt cx="557" cy="466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766" y="-24"/>
          <a:ext cx="557" cy="4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 Box 4"/>
          <xdr:cNvSpPr txBox="1">
            <a:spLocks noChangeArrowheads="1"/>
          </xdr:cNvSpPr>
        </xdr:nvSpPr>
        <xdr:spPr>
          <a:xfrm>
            <a:off x="1160" y="5"/>
            <a:ext cx="13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0.7475</cdr:x>
      <cdr:y>0.74825</cdr:y>
    </cdr:from>
    <cdr:to>
      <cdr:x>0.98475</cdr:x>
      <cdr:y>0.7845</cdr:y>
    </cdr:to>
    <cdr:sp>
      <cdr:nvSpPr>
        <cdr:cNvPr id="1" name="Text Box 1"/>
        <cdr:cNvSpPr txBox="1">
          <a:spLocks noChangeArrowheads="1"/>
        </cdr:cNvSpPr>
      </cdr:nvSpPr>
      <cdr:spPr>
        <a:xfrm>
          <a:off x="4419600" y="3562350"/>
          <a:ext cx="1400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0.6925</cdr:y>
    </cdr:from>
    <cdr:to>
      <cdr:x>0.9695</cdr:x>
      <cdr:y>0.729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32956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0.74075</cdr:y>
    </cdr:from>
    <cdr:to>
      <cdr:x>0.977</cdr:x>
      <cdr:y>0.7775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81525" y="35242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5</xdr:col>
      <xdr:colOff>695325</xdr:colOff>
      <xdr:row>59</xdr:row>
      <xdr:rowOff>28575</xdr:rowOff>
    </xdr:to>
    <xdr:graphicFrame>
      <xdr:nvGraphicFramePr>
        <xdr:cNvPr id="1" name="Chart 7"/>
        <xdr:cNvGraphicFramePr/>
      </xdr:nvGraphicFramePr>
      <xdr:xfrm>
        <a:off x="180975" y="5334000"/>
        <a:ext cx="58959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61</xdr:row>
      <xdr:rowOff>38100</xdr:rowOff>
    </xdr:from>
    <xdr:to>
      <xdr:col>5</xdr:col>
      <xdr:colOff>714375</xdr:colOff>
      <xdr:row>90</xdr:row>
      <xdr:rowOff>104775</xdr:rowOff>
    </xdr:to>
    <xdr:graphicFrame>
      <xdr:nvGraphicFramePr>
        <xdr:cNvPr id="2" name="Chart 8"/>
        <xdr:cNvGraphicFramePr/>
      </xdr:nvGraphicFramePr>
      <xdr:xfrm>
        <a:off x="180975" y="10487025"/>
        <a:ext cx="591502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51</xdr:row>
      <xdr:rowOff>28575</xdr:rowOff>
    </xdr:from>
    <xdr:to>
      <xdr:col>5</xdr:col>
      <xdr:colOff>504825</xdr:colOff>
      <xdr:row>52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476750" y="8858250"/>
          <a:ext cx="1409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219075</xdr:colOff>
      <xdr:row>29</xdr:row>
      <xdr:rowOff>9525</xdr:rowOff>
    </xdr:from>
    <xdr:to>
      <xdr:col>12</xdr:col>
      <xdr:colOff>838200</xdr:colOff>
      <xdr:row>58</xdr:row>
      <xdr:rowOff>142875</xdr:rowOff>
    </xdr:to>
    <xdr:graphicFrame>
      <xdr:nvGraphicFramePr>
        <xdr:cNvPr id="4" name="Chart 8"/>
        <xdr:cNvGraphicFramePr/>
      </xdr:nvGraphicFramePr>
      <xdr:xfrm>
        <a:off x="6543675" y="5343525"/>
        <a:ext cx="615315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209550</xdr:colOff>
      <xdr:row>61</xdr:row>
      <xdr:rowOff>57150</xdr:rowOff>
    </xdr:from>
    <xdr:to>
      <xdr:col>12</xdr:col>
      <xdr:colOff>828675</xdr:colOff>
      <xdr:row>90</xdr:row>
      <xdr:rowOff>123825</xdr:rowOff>
    </xdr:to>
    <xdr:graphicFrame>
      <xdr:nvGraphicFramePr>
        <xdr:cNvPr id="5" name="Chart 8"/>
        <xdr:cNvGraphicFramePr/>
      </xdr:nvGraphicFramePr>
      <xdr:xfrm>
        <a:off x="6534150" y="10506075"/>
        <a:ext cx="6153150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J42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8.421875" style="0" customWidth="1"/>
    <col min="4" max="4" width="24.00390625" style="0" customWidth="1"/>
    <col min="5" max="5" width="23.8515625" style="7" customWidth="1"/>
    <col min="6" max="6" width="16.7109375" style="7" customWidth="1"/>
    <col min="7" max="7" width="10.57421875" style="7" customWidth="1"/>
    <col min="8" max="9" width="9.140625" style="7" customWidth="1"/>
  </cols>
  <sheetData>
    <row r="1" spans="3:8" ht="93.75" customHeight="1">
      <c r="C1" s="438" t="s">
        <v>373</v>
      </c>
      <c r="D1" s="438"/>
      <c r="E1" s="27" t="s">
        <v>33</v>
      </c>
      <c r="G1" s="27"/>
      <c r="H1" s="28"/>
    </row>
    <row r="3" spans="2:9" ht="13.5" thickBot="1">
      <c r="B3" s="405" t="s">
        <v>391</v>
      </c>
      <c r="E3" s="74"/>
      <c r="G3" s="9"/>
      <c r="H3" s="9"/>
      <c r="I3" s="9"/>
    </row>
    <row r="4" spans="2:9" ht="12.75">
      <c r="B4" s="61" t="s">
        <v>363</v>
      </c>
      <c r="C4" s="62" t="s">
        <v>364</v>
      </c>
      <c r="D4" s="62" t="s">
        <v>365</v>
      </c>
      <c r="E4" s="63" t="s">
        <v>366</v>
      </c>
      <c r="G4" s="9"/>
      <c r="H4" s="9"/>
      <c r="I4" s="9"/>
    </row>
    <row r="5" spans="2:9" ht="10.5" customHeight="1">
      <c r="B5" s="443" t="s">
        <v>374</v>
      </c>
      <c r="C5" s="441" t="s">
        <v>374</v>
      </c>
      <c r="D5" s="439"/>
      <c r="E5" s="412" t="s">
        <v>358</v>
      </c>
      <c r="G5" s="9"/>
      <c r="H5" s="9"/>
      <c r="I5" s="9"/>
    </row>
    <row r="6" spans="2:9" ht="10.5" customHeight="1">
      <c r="B6" s="444"/>
      <c r="C6" s="410"/>
      <c r="D6" s="440"/>
      <c r="E6" s="420"/>
      <c r="G6" s="9"/>
      <c r="H6" s="9"/>
      <c r="I6" s="9"/>
    </row>
    <row r="7" spans="2:9" ht="10.5" customHeight="1">
      <c r="B7" s="444"/>
      <c r="C7" s="410"/>
      <c r="D7" s="440"/>
      <c r="E7" s="420"/>
      <c r="G7" s="9"/>
      <c r="H7" s="9"/>
      <c r="I7" s="9"/>
    </row>
    <row r="8" spans="2:9" ht="10.5" customHeight="1">
      <c r="B8" s="444"/>
      <c r="C8" s="410"/>
      <c r="D8" s="440"/>
      <c r="E8" s="420"/>
      <c r="G8" s="9"/>
      <c r="H8" s="9"/>
      <c r="I8" s="9"/>
    </row>
    <row r="9" spans="2:9" ht="10.5" customHeight="1">
      <c r="B9" s="444"/>
      <c r="C9" s="410"/>
      <c r="D9" s="440"/>
      <c r="E9" s="420"/>
      <c r="G9" s="9"/>
      <c r="H9" s="9"/>
      <c r="I9" s="9"/>
    </row>
    <row r="10" spans="2:9" ht="10.5" customHeight="1">
      <c r="B10" s="444"/>
      <c r="C10" s="410"/>
      <c r="D10" s="440"/>
      <c r="E10" s="420"/>
      <c r="G10" s="9"/>
      <c r="H10" s="33"/>
      <c r="I10" s="32"/>
    </row>
    <row r="11" spans="2:9" ht="10.5" customHeight="1">
      <c r="B11" s="444"/>
      <c r="C11" s="410"/>
      <c r="D11" s="440"/>
      <c r="E11" s="420"/>
      <c r="G11" s="9"/>
      <c r="H11" s="33"/>
      <c r="I11" s="32"/>
    </row>
    <row r="12" spans="2:9" ht="10.5" customHeight="1">
      <c r="B12" s="445"/>
      <c r="C12" s="442"/>
      <c r="D12" s="440"/>
      <c r="E12" s="429"/>
      <c r="G12" s="9"/>
      <c r="H12" s="33"/>
      <c r="I12" s="32"/>
    </row>
    <row r="13" spans="2:9" ht="13.5" customHeight="1">
      <c r="B13" s="432" t="s">
        <v>10</v>
      </c>
      <c r="C13" s="435">
        <v>36.72</v>
      </c>
      <c r="D13" s="415"/>
      <c r="E13" s="423" t="s">
        <v>359</v>
      </c>
      <c r="G13" s="9"/>
      <c r="H13" s="33"/>
      <c r="I13" s="32"/>
    </row>
    <row r="14" spans="2:9" ht="13.5" customHeight="1">
      <c r="B14" s="433"/>
      <c r="C14" s="436"/>
      <c r="D14" s="416"/>
      <c r="E14" s="424"/>
      <c r="G14" s="9"/>
      <c r="H14" s="33"/>
      <c r="I14" s="32"/>
    </row>
    <row r="15" spans="2:9" ht="13.5" customHeight="1">
      <c r="B15" s="433"/>
      <c r="C15" s="436"/>
      <c r="D15" s="416"/>
      <c r="E15" s="424"/>
      <c r="G15" s="9"/>
      <c r="H15" s="33"/>
      <c r="I15" s="32"/>
    </row>
    <row r="16" spans="2:9" ht="13.5" customHeight="1">
      <c r="B16" s="433"/>
      <c r="C16" s="436"/>
      <c r="D16" s="416"/>
      <c r="E16" s="424"/>
      <c r="G16" s="9"/>
      <c r="H16" s="33"/>
      <c r="I16" s="32"/>
    </row>
    <row r="17" spans="2:9" ht="13.5" customHeight="1">
      <c r="B17" s="433"/>
      <c r="C17" s="436"/>
      <c r="D17" s="416"/>
      <c r="E17" s="424"/>
      <c r="G17" s="9"/>
      <c r="H17" s="33"/>
      <c r="I17" s="32"/>
    </row>
    <row r="18" spans="2:9" ht="13.5" customHeight="1">
      <c r="B18" s="434"/>
      <c r="C18" s="437"/>
      <c r="D18" s="417"/>
      <c r="E18" s="425"/>
      <c r="G18" s="9"/>
      <c r="H18" s="33"/>
      <c r="I18" s="32"/>
    </row>
    <row r="19" spans="2:9" ht="30" customHeight="1">
      <c r="B19" s="52" t="s">
        <v>7</v>
      </c>
      <c r="C19" s="164">
        <v>73.44632768361579</v>
      </c>
      <c r="D19" s="428"/>
      <c r="E19" s="412" t="s">
        <v>360</v>
      </c>
      <c r="G19" s="9"/>
      <c r="H19" s="33"/>
      <c r="I19" s="32"/>
    </row>
    <row r="20" spans="2:9" ht="30" customHeight="1">
      <c r="B20" s="52" t="s">
        <v>146</v>
      </c>
      <c r="C20" s="164">
        <v>74.57627118644069</v>
      </c>
      <c r="D20" s="416"/>
      <c r="E20" s="413"/>
      <c r="G20" s="9"/>
      <c r="H20" s="33"/>
      <c r="I20" s="32"/>
    </row>
    <row r="21" spans="2:9" ht="30" customHeight="1">
      <c r="B21" s="52" t="s">
        <v>8</v>
      </c>
      <c r="C21" s="164">
        <v>95.48022598870055</v>
      </c>
      <c r="D21" s="417"/>
      <c r="E21" s="431"/>
      <c r="G21" s="9"/>
      <c r="H21" s="33"/>
      <c r="I21" s="32"/>
    </row>
    <row r="22" spans="2:9" ht="94.5" customHeight="1">
      <c r="B22" s="52" t="s">
        <v>339</v>
      </c>
      <c r="C22" s="164">
        <v>110.73446327683615</v>
      </c>
      <c r="D22" s="64"/>
      <c r="E22" s="162" t="s">
        <v>361</v>
      </c>
      <c r="G22" s="9"/>
      <c r="H22" s="33"/>
      <c r="I22" s="32"/>
    </row>
    <row r="23" spans="2:9" ht="21" customHeight="1">
      <c r="B23" s="52" t="s">
        <v>6</v>
      </c>
      <c r="C23" s="164">
        <v>215.81920903954796</v>
      </c>
      <c r="D23" s="409"/>
      <c r="E23" s="412" t="s">
        <v>362</v>
      </c>
      <c r="G23" s="9"/>
      <c r="H23" s="33"/>
      <c r="I23" s="32"/>
    </row>
    <row r="24" spans="2:9" ht="21" customHeight="1">
      <c r="B24" s="166" t="s">
        <v>144</v>
      </c>
      <c r="C24" s="164">
        <v>291.5254237288135</v>
      </c>
      <c r="D24" s="418"/>
      <c r="E24" s="420"/>
      <c r="G24" s="9"/>
      <c r="H24" s="33"/>
      <c r="I24" s="32"/>
    </row>
    <row r="25" spans="2:9" ht="21" customHeight="1" thickBot="1">
      <c r="B25" s="177" t="s">
        <v>9</v>
      </c>
      <c r="C25" s="178">
        <v>403.95</v>
      </c>
      <c r="D25" s="419"/>
      <c r="E25" s="421"/>
      <c r="G25" s="9"/>
      <c r="H25" s="33"/>
      <c r="I25" s="32"/>
    </row>
    <row r="26" spans="2:9" ht="21" customHeight="1">
      <c r="B26" s="173"/>
      <c r="C26" s="174"/>
      <c r="D26" s="175"/>
      <c r="E26" s="176"/>
      <c r="G26" s="9"/>
      <c r="H26" s="33"/>
      <c r="I26" s="32"/>
    </row>
    <row r="28" spans="2:10" ht="13.5" thickBot="1">
      <c r="B28" s="427" t="s">
        <v>392</v>
      </c>
      <c r="C28" s="427"/>
      <c r="D28" s="427"/>
      <c r="E28" s="427"/>
      <c r="F28" s="427"/>
      <c r="I28" s="9"/>
      <c r="J28" s="2"/>
    </row>
    <row r="29" spans="2:10" ht="24">
      <c r="B29" s="24" t="s">
        <v>363</v>
      </c>
      <c r="C29" s="25" t="s">
        <v>367</v>
      </c>
      <c r="D29" s="30" t="s">
        <v>368</v>
      </c>
      <c r="E29" s="167" t="s">
        <v>365</v>
      </c>
      <c r="F29" s="29" t="s">
        <v>366</v>
      </c>
      <c r="H29" s="9"/>
      <c r="I29" s="9"/>
      <c r="J29" s="2"/>
    </row>
    <row r="30" spans="2:10" ht="72.75" customHeight="1">
      <c r="B30" s="166" t="s">
        <v>339</v>
      </c>
      <c r="C30" s="169">
        <v>220.75</v>
      </c>
      <c r="D30" s="406">
        <f aca="true" t="shared" si="0" ref="D30:D38">C30/230</f>
        <v>0.9597826086956521</v>
      </c>
      <c r="E30" s="168"/>
      <c r="F30" s="172" t="s">
        <v>372</v>
      </c>
      <c r="H30" s="9"/>
      <c r="I30" s="9"/>
      <c r="J30" s="2"/>
    </row>
    <row r="31" spans="2:10" ht="72.75" customHeight="1">
      <c r="B31" s="240" t="s">
        <v>374</v>
      </c>
      <c r="C31" s="241" t="s">
        <v>374</v>
      </c>
      <c r="D31" s="407" t="s">
        <v>374</v>
      </c>
      <c r="E31" s="239"/>
      <c r="F31" s="242" t="s">
        <v>388</v>
      </c>
      <c r="H31" s="9"/>
      <c r="I31" s="9"/>
      <c r="J31" s="2"/>
    </row>
    <row r="32" spans="2:10" ht="73.5" customHeight="1">
      <c r="B32" s="52" t="s">
        <v>7</v>
      </c>
      <c r="C32" s="238">
        <v>179.88668063047268</v>
      </c>
      <c r="D32" s="406">
        <f t="shared" si="0"/>
        <v>0.7821160027411855</v>
      </c>
      <c r="E32" s="161"/>
      <c r="F32" s="160" t="s">
        <v>369</v>
      </c>
      <c r="H32" s="9"/>
      <c r="I32" s="9"/>
      <c r="J32" s="31"/>
    </row>
    <row r="33" spans="2:10" ht="41.25" customHeight="1">
      <c r="B33" s="52" t="s">
        <v>146</v>
      </c>
      <c r="C33" s="170">
        <v>162.76794464530207</v>
      </c>
      <c r="D33" s="406">
        <f t="shared" si="0"/>
        <v>0.7076867158491394</v>
      </c>
      <c r="E33" s="415"/>
      <c r="F33" s="412" t="s">
        <v>370</v>
      </c>
      <c r="H33" s="9"/>
      <c r="I33" s="9"/>
      <c r="J33" s="31"/>
    </row>
    <row r="34" spans="2:10" ht="41.25" customHeight="1">
      <c r="B34" s="52" t="s">
        <v>144</v>
      </c>
      <c r="C34" s="170">
        <v>141.12840541009572</v>
      </c>
      <c r="D34" s="406">
        <f t="shared" si="0"/>
        <v>0.6136017626525901</v>
      </c>
      <c r="E34" s="430"/>
      <c r="F34" s="429"/>
      <c r="H34" s="9"/>
      <c r="I34" s="9"/>
      <c r="J34" s="31"/>
    </row>
    <row r="35" spans="2:10" ht="12.75">
      <c r="B35" s="165" t="s">
        <v>6</v>
      </c>
      <c r="C35" s="170">
        <v>136.64917643758108</v>
      </c>
      <c r="D35" s="406">
        <f t="shared" si="0"/>
        <v>0.5941268540764395</v>
      </c>
      <c r="E35" s="409"/>
      <c r="F35" s="412" t="s">
        <v>371</v>
      </c>
      <c r="H35" s="9"/>
      <c r="I35" s="9"/>
      <c r="J35" s="31"/>
    </row>
    <row r="36" spans="2:6" ht="15" customHeight="1">
      <c r="B36" s="52" t="s">
        <v>9</v>
      </c>
      <c r="C36" s="170">
        <v>127.39087506060301</v>
      </c>
      <c r="D36" s="406">
        <f t="shared" si="0"/>
        <v>0.5538733698287087</v>
      </c>
      <c r="E36" s="410"/>
      <c r="F36" s="413"/>
    </row>
    <row r="37" spans="2:6" ht="12.75">
      <c r="B37" s="52" t="s">
        <v>8</v>
      </c>
      <c r="C37" s="170">
        <v>84.29490324309319</v>
      </c>
      <c r="D37" s="406">
        <f t="shared" si="0"/>
        <v>0.3664995793177965</v>
      </c>
      <c r="E37" s="410"/>
      <c r="F37" s="413"/>
    </row>
    <row r="38" spans="2:6" ht="13.5" thickBot="1">
      <c r="B38" s="73" t="s">
        <v>10</v>
      </c>
      <c r="C38" s="171">
        <v>74.85565731738555</v>
      </c>
      <c r="D38" s="408">
        <f t="shared" si="0"/>
        <v>0.32545937964080673</v>
      </c>
      <c r="E38" s="411"/>
      <c r="F38" s="414"/>
    </row>
    <row r="39" spans="2:5" ht="12.75">
      <c r="B39" s="23"/>
      <c r="C39" s="23"/>
      <c r="D39" s="23"/>
      <c r="E39" s="16"/>
    </row>
    <row r="40" spans="2:6" ht="12.75" customHeight="1">
      <c r="B40" s="426"/>
      <c r="C40" s="426"/>
      <c r="D40" s="426"/>
      <c r="E40" s="426"/>
      <c r="F40" s="426"/>
    </row>
    <row r="41" spans="2:6" ht="12.75">
      <c r="B41" s="426"/>
      <c r="C41" s="426"/>
      <c r="D41" s="426"/>
      <c r="E41" s="426"/>
      <c r="F41" s="426"/>
    </row>
    <row r="42" spans="2:6" ht="12.75">
      <c r="B42" s="422"/>
      <c r="C42" s="422"/>
      <c r="D42" s="422"/>
      <c r="E42" s="422"/>
      <c r="F42" s="422"/>
    </row>
  </sheetData>
  <sheetProtection/>
  <mergeCells count="20">
    <mergeCell ref="F33:F34"/>
    <mergeCell ref="E33:E34"/>
    <mergeCell ref="E19:E21"/>
    <mergeCell ref="B13:B18"/>
    <mergeCell ref="C13:C18"/>
    <mergeCell ref="C1:D1"/>
    <mergeCell ref="D5:D12"/>
    <mergeCell ref="C5:C12"/>
    <mergeCell ref="B5:B12"/>
    <mergeCell ref="E5:E12"/>
    <mergeCell ref="E35:E38"/>
    <mergeCell ref="F35:F38"/>
    <mergeCell ref="D13:D18"/>
    <mergeCell ref="D23:D25"/>
    <mergeCell ref="E23:E25"/>
    <mergeCell ref="B42:F42"/>
    <mergeCell ref="E13:E18"/>
    <mergeCell ref="B40:F41"/>
    <mergeCell ref="B28:F28"/>
    <mergeCell ref="D19:D21"/>
  </mergeCells>
  <hyperlinks>
    <hyperlink ref="E1" r:id="rId1" display="http://www.anti-malware.ru/"/>
  </hyperlinks>
  <printOptions/>
  <pageMargins left="0.21" right="0.28" top="0.57" bottom="1" header="0.37" footer="0.5"/>
  <pageSetup horizontalDpi="200" verticalDpi="200" orientation="portrait" paperSize="9" r:id="rId3"/>
  <rowBreaks count="1" manualBreakCount="1">
    <brk id="26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3:F117"/>
  <sheetViews>
    <sheetView zoomScalePageLayoutView="0" workbookViewId="0" topLeftCell="A7">
      <selection activeCell="B8" sqref="B8"/>
    </sheetView>
  </sheetViews>
  <sheetFormatPr defaultColWidth="9.140625" defaultRowHeight="12.75"/>
  <cols>
    <col min="1" max="1" width="5.140625" style="0" customWidth="1"/>
    <col min="2" max="2" width="40.140625" style="0" customWidth="1"/>
    <col min="3" max="3" width="41.28125" style="0" customWidth="1"/>
    <col min="4" max="4" width="39.57421875" style="0" customWidth="1"/>
    <col min="5" max="5" width="38.00390625" style="0" customWidth="1"/>
    <col min="6" max="6" width="42.57421875" style="0" customWidth="1"/>
  </cols>
  <sheetData>
    <row r="2" s="74" customFormat="1" ht="12" hidden="1"/>
    <row r="3" spans="2:4" s="74" customFormat="1" ht="12.75" thickBot="1">
      <c r="B3" s="451" t="s">
        <v>34</v>
      </c>
      <c r="C3" s="451"/>
      <c r="D3" s="451"/>
    </row>
    <row r="4" spans="2:6" s="74" customFormat="1" ht="12.75">
      <c r="B4" s="111" t="s">
        <v>12</v>
      </c>
      <c r="C4" s="189" t="s">
        <v>378</v>
      </c>
      <c r="D4" s="189" t="s">
        <v>377</v>
      </c>
      <c r="E4" s="189" t="s">
        <v>376</v>
      </c>
      <c r="F4"/>
    </row>
    <row r="5" spans="2:6" s="74" customFormat="1" ht="12.75">
      <c r="B5" s="49" t="s">
        <v>334</v>
      </c>
      <c r="C5" s="76" t="s">
        <v>169</v>
      </c>
      <c r="D5" s="112" t="s">
        <v>170</v>
      </c>
      <c r="E5" s="183" t="s">
        <v>170</v>
      </c>
      <c r="F5"/>
    </row>
    <row r="6" spans="2:6" s="74" customFormat="1" ht="12.75">
      <c r="B6" s="49" t="s">
        <v>333</v>
      </c>
      <c r="C6" s="76" t="s">
        <v>138</v>
      </c>
      <c r="D6" s="112" t="s">
        <v>137</v>
      </c>
      <c r="E6" s="183"/>
      <c r="F6"/>
    </row>
    <row r="7" spans="2:6" s="74" customFormat="1" ht="12.75">
      <c r="B7" s="502" t="s">
        <v>393</v>
      </c>
      <c r="C7" s="76" t="s">
        <v>139</v>
      </c>
      <c r="D7" s="112" t="s">
        <v>140</v>
      </c>
      <c r="E7" s="183" t="s">
        <v>141</v>
      </c>
      <c r="F7"/>
    </row>
    <row r="8" spans="2:6" s="74" customFormat="1" ht="12.75">
      <c r="B8" s="49" t="s">
        <v>332</v>
      </c>
      <c r="C8" s="77" t="s">
        <v>171</v>
      </c>
      <c r="D8" s="112" t="s">
        <v>172</v>
      </c>
      <c r="E8" s="188" t="s">
        <v>375</v>
      </c>
      <c r="F8"/>
    </row>
    <row r="9" spans="2:6" s="74" customFormat="1" ht="12.75">
      <c r="B9" s="49" t="s">
        <v>329</v>
      </c>
      <c r="C9" s="190" t="s">
        <v>263</v>
      </c>
      <c r="D9" s="112" t="s">
        <v>143</v>
      </c>
      <c r="E9" s="183" t="s">
        <v>143</v>
      </c>
      <c r="F9"/>
    </row>
    <row r="10" spans="2:6" s="74" customFormat="1" ht="12.75">
      <c r="B10" s="49" t="s">
        <v>331</v>
      </c>
      <c r="C10" s="113">
        <v>9.7</v>
      </c>
      <c r="D10" s="114"/>
      <c r="E10" s="184" t="s">
        <v>145</v>
      </c>
      <c r="F10"/>
    </row>
    <row r="11" spans="2:6" s="74" customFormat="1" ht="12.75">
      <c r="B11" s="49" t="s">
        <v>328</v>
      </c>
      <c r="C11" s="113" t="s">
        <v>147</v>
      </c>
      <c r="D11" s="114" t="s">
        <v>147</v>
      </c>
      <c r="E11" s="184"/>
      <c r="F11"/>
    </row>
    <row r="12" spans="2:6" s="74" customFormat="1" ht="13.5" thickBot="1">
      <c r="B12" s="50" t="s">
        <v>330</v>
      </c>
      <c r="C12" s="185" t="s">
        <v>148</v>
      </c>
      <c r="D12" s="186" t="s">
        <v>173</v>
      </c>
      <c r="E12" s="187"/>
      <c r="F12"/>
    </row>
    <row r="13" s="74" customFormat="1" ht="12"/>
    <row r="14" s="74" customFormat="1" ht="12.75" thickBot="1">
      <c r="B14" s="48" t="s">
        <v>35</v>
      </c>
    </row>
    <row r="15" spans="2:4" s="74" customFormat="1" ht="12.75">
      <c r="B15" s="115" t="s">
        <v>24</v>
      </c>
      <c r="C15" s="452" t="s">
        <v>174</v>
      </c>
      <c r="D15" s="453"/>
    </row>
    <row r="16" spans="2:4" s="74" customFormat="1" ht="12">
      <c r="B16" s="49" t="s">
        <v>25</v>
      </c>
      <c r="C16" s="449" t="s">
        <v>175</v>
      </c>
      <c r="D16" s="450"/>
    </row>
    <row r="17" spans="2:4" s="74" customFormat="1" ht="12">
      <c r="B17" s="49" t="s">
        <v>26</v>
      </c>
      <c r="C17" s="449" t="s">
        <v>176</v>
      </c>
      <c r="D17" s="450"/>
    </row>
    <row r="18" spans="2:4" s="74" customFormat="1" ht="12">
      <c r="B18" s="49" t="s">
        <v>27</v>
      </c>
      <c r="C18" s="449" t="s">
        <v>177</v>
      </c>
      <c r="D18" s="450"/>
    </row>
    <row r="19" spans="2:4" s="74" customFormat="1" ht="12">
      <c r="B19" s="49" t="s">
        <v>130</v>
      </c>
      <c r="C19" s="51" t="s">
        <v>178</v>
      </c>
      <c r="D19" s="116"/>
    </row>
    <row r="20" spans="2:4" s="74" customFormat="1" ht="12">
      <c r="B20" s="49" t="s">
        <v>129</v>
      </c>
      <c r="C20" s="449" t="s">
        <v>178</v>
      </c>
      <c r="D20" s="450"/>
    </row>
    <row r="21" spans="2:4" s="74" customFormat="1" ht="12">
      <c r="B21" s="49" t="s">
        <v>28</v>
      </c>
      <c r="C21" s="449" t="s">
        <v>179</v>
      </c>
      <c r="D21" s="450"/>
    </row>
    <row r="22" spans="2:4" s="74" customFormat="1" ht="12.75" customHeight="1">
      <c r="B22" s="104" t="s">
        <v>29</v>
      </c>
      <c r="C22" s="454" t="s">
        <v>180</v>
      </c>
      <c r="D22" s="455"/>
    </row>
    <row r="23" spans="2:4" ht="12.75">
      <c r="B23" s="446" t="s">
        <v>30</v>
      </c>
      <c r="C23" s="117" t="s">
        <v>5</v>
      </c>
      <c r="D23" s="179" t="s">
        <v>181</v>
      </c>
    </row>
    <row r="24" spans="2:4" ht="12.75">
      <c r="B24" s="447"/>
      <c r="C24" s="118" t="s">
        <v>182</v>
      </c>
      <c r="D24" s="180" t="s">
        <v>183</v>
      </c>
    </row>
    <row r="25" spans="2:4" ht="12.75">
      <c r="B25" s="447"/>
      <c r="C25" s="118" t="s">
        <v>184</v>
      </c>
      <c r="D25" s="180" t="s">
        <v>185</v>
      </c>
    </row>
    <row r="26" spans="2:4" ht="12.75">
      <c r="B26" s="447"/>
      <c r="C26" s="118" t="s">
        <v>165</v>
      </c>
      <c r="D26" s="180" t="s">
        <v>186</v>
      </c>
    </row>
    <row r="27" spans="2:4" ht="12.75">
      <c r="B27" s="447"/>
      <c r="C27" s="118" t="s">
        <v>31</v>
      </c>
      <c r="D27" s="180" t="s">
        <v>187</v>
      </c>
    </row>
    <row r="28" spans="2:4" ht="12.75">
      <c r="B28" s="447"/>
      <c r="C28" s="118" t="s">
        <v>188</v>
      </c>
      <c r="D28" s="180" t="s">
        <v>189</v>
      </c>
    </row>
    <row r="29" spans="2:4" ht="12.75">
      <c r="B29" s="447"/>
      <c r="C29" s="118" t="s">
        <v>190</v>
      </c>
      <c r="D29" s="180" t="s">
        <v>191</v>
      </c>
    </row>
    <row r="30" spans="2:4" ht="12.75">
      <c r="B30" s="447"/>
      <c r="C30" s="118" t="s">
        <v>32</v>
      </c>
      <c r="D30" s="180" t="s">
        <v>192</v>
      </c>
    </row>
    <row r="31" spans="2:4" ht="12.75">
      <c r="B31" s="447"/>
      <c r="C31" s="118" t="s">
        <v>193</v>
      </c>
      <c r="D31" s="180" t="s">
        <v>194</v>
      </c>
    </row>
    <row r="32" spans="2:4" ht="12.75">
      <c r="B32" s="447"/>
      <c r="C32" s="118" t="s">
        <v>167</v>
      </c>
      <c r="D32" s="180" t="s">
        <v>195</v>
      </c>
    </row>
    <row r="33" spans="2:4" ht="12.75">
      <c r="B33" s="447"/>
      <c r="C33" s="118" t="s">
        <v>158</v>
      </c>
      <c r="D33" s="180" t="s">
        <v>196</v>
      </c>
    </row>
    <row r="34" spans="2:4" ht="12.75">
      <c r="B34" s="447"/>
      <c r="C34" s="118" t="s">
        <v>197</v>
      </c>
      <c r="D34" s="180" t="s">
        <v>198</v>
      </c>
    </row>
    <row r="35" spans="2:4" ht="12.75">
      <c r="B35" s="447"/>
      <c r="C35" s="118" t="s">
        <v>199</v>
      </c>
      <c r="D35" s="180" t="s">
        <v>200</v>
      </c>
    </row>
    <row r="36" spans="2:4" ht="12.75">
      <c r="B36" s="447"/>
      <c r="C36" s="118" t="s">
        <v>201</v>
      </c>
      <c r="D36" s="180" t="s">
        <v>202</v>
      </c>
    </row>
    <row r="37" spans="2:4" ht="12.75">
      <c r="B37" s="447"/>
      <c r="C37" s="118" t="s">
        <v>203</v>
      </c>
      <c r="D37" s="180" t="s">
        <v>204</v>
      </c>
    </row>
    <row r="38" spans="2:4" ht="12.75">
      <c r="B38" s="447"/>
      <c r="C38" s="118" t="s">
        <v>205</v>
      </c>
      <c r="D38" s="180" t="s">
        <v>206</v>
      </c>
    </row>
    <row r="39" spans="2:4" ht="12.75">
      <c r="B39" s="447"/>
      <c r="C39" s="118" t="s">
        <v>207</v>
      </c>
      <c r="D39" s="180" t="s">
        <v>208</v>
      </c>
    </row>
    <row r="40" spans="2:4" ht="12.75">
      <c r="B40" s="447"/>
      <c r="C40" s="118" t="s">
        <v>209</v>
      </c>
      <c r="D40" s="180" t="s">
        <v>210</v>
      </c>
    </row>
    <row r="41" spans="2:4" ht="12.75">
      <c r="B41" s="447"/>
      <c r="C41" s="118" t="s">
        <v>211</v>
      </c>
      <c r="D41" s="180" t="s">
        <v>212</v>
      </c>
    </row>
    <row r="42" spans="2:4" ht="12.75">
      <c r="B42" s="447"/>
      <c r="C42" s="118" t="s">
        <v>213</v>
      </c>
      <c r="D42" s="180" t="s">
        <v>214</v>
      </c>
    </row>
    <row r="43" spans="2:4" ht="12.75">
      <c r="B43" s="447"/>
      <c r="C43" s="118" t="s">
        <v>215</v>
      </c>
      <c r="D43" s="180" t="s">
        <v>216</v>
      </c>
    </row>
    <row r="44" spans="2:4" ht="12.75">
      <c r="B44" s="447"/>
      <c r="C44" s="118" t="s">
        <v>217</v>
      </c>
      <c r="D44" s="180" t="s">
        <v>218</v>
      </c>
    </row>
    <row r="45" spans="2:4" ht="13.5" thickBot="1">
      <c r="B45" s="448"/>
      <c r="C45" s="181" t="s">
        <v>219</v>
      </c>
      <c r="D45" s="182" t="s">
        <v>220</v>
      </c>
    </row>
    <row r="47" ht="12.75" hidden="1">
      <c r="B47" s="119" t="s">
        <v>221</v>
      </c>
    </row>
    <row r="48" ht="12.75" hidden="1">
      <c r="B48" s="119" t="s">
        <v>9</v>
      </c>
    </row>
    <row r="49" spans="3:4" ht="12.75" hidden="1">
      <c r="C49" s="119" t="s">
        <v>222</v>
      </c>
      <c r="D49" s="120" t="s">
        <v>169</v>
      </c>
    </row>
    <row r="50" spans="3:4" ht="12.75" hidden="1">
      <c r="C50" s="119" t="s">
        <v>223</v>
      </c>
      <c r="D50" s="121">
        <v>800</v>
      </c>
    </row>
    <row r="51" spans="3:4" ht="12.75" hidden="1">
      <c r="C51" s="119" t="s">
        <v>224</v>
      </c>
      <c r="D51" s="120" t="s">
        <v>170</v>
      </c>
    </row>
    <row r="52" spans="3:4" ht="12.75" hidden="1">
      <c r="C52" s="119" t="s">
        <v>225</v>
      </c>
      <c r="D52" s="120" t="s">
        <v>170</v>
      </c>
    </row>
    <row r="53" spans="3:4" ht="12.75" hidden="1">
      <c r="C53" s="119" t="s">
        <v>226</v>
      </c>
      <c r="D53" s="122" t="s">
        <v>227</v>
      </c>
    </row>
    <row r="54" ht="12.75" hidden="1">
      <c r="B54" s="119" t="s">
        <v>136</v>
      </c>
    </row>
    <row r="55" spans="3:4" ht="12.75" hidden="1">
      <c r="C55" t="s">
        <v>135</v>
      </c>
      <c r="D55" s="121" t="s">
        <v>137</v>
      </c>
    </row>
    <row r="56" spans="3:4" ht="12.75" hidden="1">
      <c r="C56" t="s">
        <v>228</v>
      </c>
      <c r="D56" s="121" t="s">
        <v>138</v>
      </c>
    </row>
    <row r="57" ht="12.75" hidden="1">
      <c r="B57" s="119" t="s">
        <v>338</v>
      </c>
    </row>
    <row r="58" spans="3:4" ht="12.75" hidden="1">
      <c r="C58" t="s">
        <v>229</v>
      </c>
      <c r="D58" s="122" t="s">
        <v>139</v>
      </c>
    </row>
    <row r="59" spans="3:4" ht="12.75" hidden="1">
      <c r="C59" t="s">
        <v>230</v>
      </c>
      <c r="D59" s="122" t="s">
        <v>231</v>
      </c>
    </row>
    <row r="60" spans="3:4" ht="12.75" hidden="1">
      <c r="C60" t="s">
        <v>232</v>
      </c>
      <c r="D60" s="122" t="s">
        <v>233</v>
      </c>
    </row>
    <row r="61" spans="3:4" ht="12.75" hidden="1">
      <c r="C61" t="s">
        <v>234</v>
      </c>
      <c r="D61" s="122" t="s">
        <v>235</v>
      </c>
    </row>
    <row r="62" spans="3:4" ht="12.75" hidden="1">
      <c r="C62" t="s">
        <v>236</v>
      </c>
      <c r="D62" s="122" t="s">
        <v>237</v>
      </c>
    </row>
    <row r="63" spans="3:4" ht="12.75" hidden="1">
      <c r="C63" t="s">
        <v>238</v>
      </c>
      <c r="D63" s="122" t="s">
        <v>239</v>
      </c>
    </row>
    <row r="64" spans="3:4" ht="12.75" hidden="1">
      <c r="C64" t="s">
        <v>240</v>
      </c>
      <c r="D64" s="122" t="s">
        <v>241</v>
      </c>
    </row>
    <row r="65" spans="3:4" ht="12.75" hidden="1">
      <c r="C65" t="s">
        <v>242</v>
      </c>
      <c r="D65" s="122" t="s">
        <v>243</v>
      </c>
    </row>
    <row r="66" spans="3:4" ht="12.75" hidden="1">
      <c r="C66" t="s">
        <v>244</v>
      </c>
      <c r="D66" s="122" t="s">
        <v>245</v>
      </c>
    </row>
    <row r="67" spans="3:4" ht="12.75" hidden="1">
      <c r="C67" t="s">
        <v>246</v>
      </c>
      <c r="D67" s="122" t="s">
        <v>247</v>
      </c>
    </row>
    <row r="68" spans="3:4" ht="12.75" hidden="1">
      <c r="C68" t="s">
        <v>248</v>
      </c>
      <c r="D68" s="122" t="s">
        <v>249</v>
      </c>
    </row>
    <row r="69" spans="3:4" ht="12.75" hidden="1">
      <c r="C69" t="s">
        <v>250</v>
      </c>
      <c r="D69" s="122" t="s">
        <v>141</v>
      </c>
    </row>
    <row r="70" spans="3:4" ht="12.75" hidden="1">
      <c r="C70" t="s">
        <v>134</v>
      </c>
      <c r="D70" s="122" t="s">
        <v>140</v>
      </c>
    </row>
    <row r="71" spans="2:4" ht="12.75" hidden="1">
      <c r="B71" s="119" t="s">
        <v>8</v>
      </c>
      <c r="D71" s="123"/>
    </row>
    <row r="72" spans="3:4" ht="12.75" hidden="1">
      <c r="C72" t="s">
        <v>251</v>
      </c>
      <c r="D72" s="124" t="s">
        <v>171</v>
      </c>
    </row>
    <row r="73" spans="3:4" ht="12.75" hidden="1">
      <c r="C73" t="s">
        <v>252</v>
      </c>
      <c r="D73" s="124" t="s">
        <v>172</v>
      </c>
    </row>
    <row r="74" spans="3:4" ht="12.75" hidden="1">
      <c r="C74" s="119" t="s">
        <v>253</v>
      </c>
      <c r="D74" s="124" t="s">
        <v>254</v>
      </c>
    </row>
    <row r="75" spans="3:4" ht="12.75" hidden="1">
      <c r="C75" t="s">
        <v>255</v>
      </c>
      <c r="D75" s="122">
        <v>2005</v>
      </c>
    </row>
    <row r="76" spans="2:4" ht="12.75" hidden="1">
      <c r="B76" s="119" t="s">
        <v>7</v>
      </c>
      <c r="D76" s="123"/>
    </row>
    <row r="77" spans="3:4" ht="12.75" hidden="1">
      <c r="C77" s="123" t="s">
        <v>256</v>
      </c>
      <c r="D77" s="124" t="s">
        <v>257</v>
      </c>
    </row>
    <row r="78" spans="3:4" ht="12.75" hidden="1">
      <c r="C78" s="125" t="s">
        <v>258</v>
      </c>
      <c r="D78" s="124" t="s">
        <v>198</v>
      </c>
    </row>
    <row r="79" spans="3:4" ht="12.75" hidden="1">
      <c r="C79" s="125" t="s">
        <v>259</v>
      </c>
      <c r="D79" s="124" t="s">
        <v>142</v>
      </c>
    </row>
    <row r="80" spans="3:4" ht="12.75" hidden="1">
      <c r="C80" s="125" t="s">
        <v>260</v>
      </c>
      <c r="D80" s="124" t="s">
        <v>261</v>
      </c>
    </row>
    <row r="81" spans="3:4" ht="12.75" hidden="1">
      <c r="C81" s="125" t="s">
        <v>262</v>
      </c>
      <c r="D81" s="191" t="s">
        <v>263</v>
      </c>
    </row>
    <row r="82" spans="3:4" ht="12.75" hidden="1">
      <c r="C82" s="125" t="s">
        <v>264</v>
      </c>
      <c r="D82" s="124" t="s">
        <v>265</v>
      </c>
    </row>
    <row r="83" spans="3:4" ht="12.75" hidden="1">
      <c r="C83" s="125" t="s">
        <v>266</v>
      </c>
      <c r="D83" s="124" t="s">
        <v>143</v>
      </c>
    </row>
    <row r="84" spans="3:4" ht="12.75" hidden="1">
      <c r="C84" s="125" t="s">
        <v>267</v>
      </c>
      <c r="D84" s="124" t="s">
        <v>268</v>
      </c>
    </row>
    <row r="85" spans="2:4" ht="12.75" hidden="1">
      <c r="B85" s="119" t="s">
        <v>144</v>
      </c>
      <c r="D85" s="123"/>
    </row>
    <row r="86" spans="3:4" ht="12.75" hidden="1">
      <c r="C86" s="119" t="s">
        <v>269</v>
      </c>
      <c r="D86" s="124" t="s">
        <v>145</v>
      </c>
    </row>
    <row r="87" spans="3:4" ht="12.75" hidden="1">
      <c r="C87" s="119" t="s">
        <v>270</v>
      </c>
      <c r="D87" s="124" t="s">
        <v>271</v>
      </c>
    </row>
    <row r="88" spans="2:4" ht="12.75" hidden="1">
      <c r="B88" s="119" t="s">
        <v>146</v>
      </c>
      <c r="D88" s="123"/>
    </row>
    <row r="89" spans="3:4" ht="12.75" hidden="1">
      <c r="C89" t="s">
        <v>272</v>
      </c>
      <c r="D89" s="121" t="s">
        <v>147</v>
      </c>
    </row>
    <row r="90" spans="3:4" ht="12.75" hidden="1">
      <c r="C90" t="s">
        <v>273</v>
      </c>
      <c r="D90" s="121" t="s">
        <v>147</v>
      </c>
    </row>
    <row r="91" spans="2:4" ht="12.75" hidden="1">
      <c r="B91" s="119" t="s">
        <v>6</v>
      </c>
      <c r="D91" s="123"/>
    </row>
    <row r="92" spans="3:4" ht="12.75" hidden="1">
      <c r="C92" t="s">
        <v>274</v>
      </c>
      <c r="D92" s="120" t="s">
        <v>148</v>
      </c>
    </row>
    <row r="93" spans="3:4" ht="12.75" hidden="1">
      <c r="C93" t="s">
        <v>275</v>
      </c>
      <c r="D93" s="120" t="s">
        <v>276</v>
      </c>
    </row>
    <row r="94" spans="3:4" ht="12.75" hidden="1">
      <c r="C94" t="s">
        <v>277</v>
      </c>
      <c r="D94" s="121" t="s">
        <v>278</v>
      </c>
    </row>
    <row r="95" spans="3:4" ht="12.75" hidden="1">
      <c r="C95" t="s">
        <v>279</v>
      </c>
      <c r="D95" s="121" t="s">
        <v>280</v>
      </c>
    </row>
    <row r="96" spans="3:4" ht="12.75" hidden="1">
      <c r="C96" t="s">
        <v>281</v>
      </c>
      <c r="D96" s="121" t="s">
        <v>282</v>
      </c>
    </row>
    <row r="97" spans="3:4" ht="12.75" hidden="1">
      <c r="C97" t="s">
        <v>283</v>
      </c>
      <c r="D97" s="121" t="s">
        <v>284</v>
      </c>
    </row>
    <row r="98" spans="3:4" ht="12.75" hidden="1">
      <c r="C98" t="s">
        <v>285</v>
      </c>
      <c r="D98" s="121" t="s">
        <v>286</v>
      </c>
    </row>
    <row r="99" spans="3:4" ht="12.75" hidden="1">
      <c r="C99" t="s">
        <v>287</v>
      </c>
      <c r="D99" s="121" t="s">
        <v>286</v>
      </c>
    </row>
    <row r="100" spans="3:4" ht="12.75" hidden="1">
      <c r="C100" t="s">
        <v>288</v>
      </c>
      <c r="D100" s="121" t="s">
        <v>289</v>
      </c>
    </row>
    <row r="101" spans="3:5" ht="15.75" hidden="1">
      <c r="C101" t="s">
        <v>290</v>
      </c>
      <c r="D101" s="120" t="s">
        <v>291</v>
      </c>
      <c r="E101" s="126"/>
    </row>
    <row r="102" spans="3:4" ht="12.75" hidden="1">
      <c r="C102" t="s">
        <v>292</v>
      </c>
      <c r="D102" s="121" t="s">
        <v>293</v>
      </c>
    </row>
    <row r="103" spans="3:4" ht="12.75" hidden="1">
      <c r="C103" t="s">
        <v>294</v>
      </c>
      <c r="D103" s="121" t="s">
        <v>295</v>
      </c>
    </row>
    <row r="104" spans="3:5" ht="12.75" hidden="1">
      <c r="C104" s="119" t="s">
        <v>296</v>
      </c>
      <c r="D104" s="124" t="s">
        <v>297</v>
      </c>
      <c r="E104" s="119"/>
    </row>
    <row r="105" spans="3:5" ht="12.75" hidden="1">
      <c r="C105" s="119" t="s">
        <v>298</v>
      </c>
      <c r="D105" s="124" t="s">
        <v>299</v>
      </c>
      <c r="E105" s="119"/>
    </row>
    <row r="106" spans="2:4" ht="12.75">
      <c r="B106" s="379" t="s">
        <v>389</v>
      </c>
      <c r="D106" s="123"/>
    </row>
    <row r="107" ht="12.75">
      <c r="D107" s="123"/>
    </row>
    <row r="108" ht="12.75">
      <c r="D108" s="123"/>
    </row>
    <row r="109" ht="12.75">
      <c r="D109" s="123"/>
    </row>
    <row r="110" ht="12.75">
      <c r="D110" s="123"/>
    </row>
    <row r="111" ht="12.75">
      <c r="D111" s="123"/>
    </row>
    <row r="112" ht="12.75">
      <c r="D112" s="123"/>
    </row>
    <row r="113" ht="12.75">
      <c r="D113" s="123"/>
    </row>
    <row r="114" ht="12.75">
      <c r="D114" s="123"/>
    </row>
    <row r="115" ht="12.75">
      <c r="D115" s="123"/>
    </row>
    <row r="116" ht="12.75">
      <c r="D116" s="123"/>
    </row>
    <row r="117" ht="12.75">
      <c r="D117" s="123"/>
    </row>
  </sheetData>
  <sheetProtection/>
  <mergeCells count="9">
    <mergeCell ref="B23:B45"/>
    <mergeCell ref="C17:D17"/>
    <mergeCell ref="B3:D3"/>
    <mergeCell ref="C16:D16"/>
    <mergeCell ref="C15:D15"/>
    <mergeCell ref="C22:D22"/>
    <mergeCell ref="C21:D21"/>
    <mergeCell ref="C20:D20"/>
    <mergeCell ref="C18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E71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16.57421875" style="388" customWidth="1"/>
    <col min="2" max="2" width="19.140625" style="388" customWidth="1"/>
    <col min="3" max="3" width="23.421875" style="388" customWidth="1"/>
    <col min="4" max="4" width="12.8515625" style="388" customWidth="1"/>
    <col min="5" max="5" width="10.8515625" style="388" customWidth="1"/>
    <col min="6" max="16384" width="9.140625" style="154" customWidth="1"/>
  </cols>
  <sheetData>
    <row r="2" ht="13.5" thickBot="1">
      <c r="A2" s="387" t="s">
        <v>131</v>
      </c>
    </row>
    <row r="3" spans="1:5" ht="12.75">
      <c r="A3" s="389" t="s">
        <v>58</v>
      </c>
      <c r="B3" s="390" t="s">
        <v>59</v>
      </c>
      <c r="C3" s="390" t="s">
        <v>60</v>
      </c>
      <c r="D3" s="390" t="s">
        <v>61</v>
      </c>
      <c r="E3" s="189" t="s">
        <v>62</v>
      </c>
    </row>
    <row r="4" spans="1:5" ht="13.5" thickBot="1">
      <c r="A4" s="391" t="s">
        <v>63</v>
      </c>
      <c r="B4" s="392">
        <v>1324361.3</v>
      </c>
      <c r="C4" s="392">
        <v>1327923.2</v>
      </c>
      <c r="D4" s="393">
        <f>B4/(B$71/100)</f>
        <v>32.79290534266471</v>
      </c>
      <c r="E4" s="394">
        <v>2431</v>
      </c>
    </row>
    <row r="5" spans="1:5" ht="13.5" thickBot="1">
      <c r="A5" s="391" t="s">
        <v>64</v>
      </c>
      <c r="B5" s="392">
        <v>1281631</v>
      </c>
      <c r="C5" s="392">
        <v>1283133.44</v>
      </c>
      <c r="D5" s="393">
        <f>#N/A</f>
        <v>31.734847633515653</v>
      </c>
      <c r="E5" s="394">
        <v>847</v>
      </c>
    </row>
    <row r="6" spans="1:5" ht="13.5" thickBot="1">
      <c r="A6" s="391" t="s">
        <v>65</v>
      </c>
      <c r="B6" s="392">
        <v>328960.462</v>
      </c>
      <c r="C6" s="392">
        <v>329027.584</v>
      </c>
      <c r="D6" s="393">
        <f>#N/A</f>
        <v>8.1454881623657</v>
      </c>
      <c r="E6" s="394">
        <v>34</v>
      </c>
    </row>
    <row r="7" spans="1:5" ht="13.5" thickBot="1">
      <c r="A7" s="391" t="s">
        <v>68</v>
      </c>
      <c r="B7" s="392">
        <v>223615.677</v>
      </c>
      <c r="C7" s="392">
        <v>223657.984</v>
      </c>
      <c r="D7" s="393">
        <f>#N/A</f>
        <v>5.5370145057824365</v>
      </c>
      <c r="E7" s="394">
        <v>28</v>
      </c>
    </row>
    <row r="8" spans="1:5" ht="13.5" thickBot="1">
      <c r="A8" s="391" t="s">
        <v>69</v>
      </c>
      <c r="B8" s="392">
        <v>185968.095</v>
      </c>
      <c r="C8" s="392">
        <v>186040.32</v>
      </c>
      <c r="D8" s="393">
        <f>#N/A</f>
        <v>4.604811493729602</v>
      </c>
      <c r="E8" s="394">
        <v>56</v>
      </c>
    </row>
    <row r="9" spans="1:5" ht="13.5" thickBot="1">
      <c r="A9" s="391" t="s">
        <v>70</v>
      </c>
      <c r="B9" s="392">
        <v>159773.568</v>
      </c>
      <c r="C9" s="392">
        <v>159776.768</v>
      </c>
      <c r="D9" s="393">
        <f>#N/A</f>
        <v>3.9562009941575633</v>
      </c>
      <c r="E9" s="394">
        <v>1</v>
      </c>
    </row>
    <row r="10" spans="1:5" ht="13.5" thickBot="1">
      <c r="A10" s="391" t="s">
        <v>67</v>
      </c>
      <c r="B10" s="392">
        <v>119828.97</v>
      </c>
      <c r="C10" s="392">
        <v>119853.056</v>
      </c>
      <c r="D10" s="393">
        <f>#N/A</f>
        <v>2.9671208834922984</v>
      </c>
      <c r="E10" s="394">
        <v>13</v>
      </c>
    </row>
    <row r="11" spans="1:5" ht="13.5" thickBot="1">
      <c r="A11" s="391" t="s">
        <v>66</v>
      </c>
      <c r="B11" s="392">
        <v>117825.854</v>
      </c>
      <c r="C11" s="392">
        <v>118304.768</v>
      </c>
      <c r="D11" s="393">
        <f>#N/A</f>
        <v>2.9175211304805058</v>
      </c>
      <c r="E11" s="394">
        <v>265</v>
      </c>
    </row>
    <row r="12" spans="1:5" ht="13.5" thickBot="1">
      <c r="A12" s="391" t="s">
        <v>71</v>
      </c>
      <c r="B12" s="392">
        <v>99649.179</v>
      </c>
      <c r="C12" s="392">
        <v>99708.928</v>
      </c>
      <c r="D12" s="393">
        <f>#N/A</f>
        <v>2.467443056831434</v>
      </c>
      <c r="E12" s="394">
        <v>22</v>
      </c>
    </row>
    <row r="13" spans="1:5" ht="13.5" thickBot="1">
      <c r="A13" s="395" t="s">
        <v>327</v>
      </c>
      <c r="B13" s="396">
        <f>SUM(B14:B70)</f>
        <v>196946.328</v>
      </c>
      <c r="C13" s="396">
        <f>SUM(C14:C70)</f>
        <v>197746.591</v>
      </c>
      <c r="D13" s="397">
        <f>#N/A</f>
        <v>4.876646796980096</v>
      </c>
      <c r="E13" s="395">
        <f>SUM(E14:E70)</f>
        <v>394</v>
      </c>
    </row>
    <row r="14" spans="1:5" ht="13.5" thickBot="1">
      <c r="A14" s="391" t="s">
        <v>76</v>
      </c>
      <c r="B14" s="392">
        <v>24237.235</v>
      </c>
      <c r="C14" s="392">
        <v>24276.992</v>
      </c>
      <c r="D14" s="393">
        <f>#N/A</f>
        <v>0.6001454082982642</v>
      </c>
      <c r="E14" s="394">
        <v>16</v>
      </c>
    </row>
    <row r="15" spans="1:5" ht="13.5" thickBot="1">
      <c r="A15" s="391" t="s">
        <v>73</v>
      </c>
      <c r="B15" s="392">
        <v>20527.616</v>
      </c>
      <c r="C15" s="392">
        <v>20533.248</v>
      </c>
      <c r="D15" s="393">
        <f>#N/A</f>
        <v>0.5082904252778827</v>
      </c>
      <c r="E15" s="394">
        <v>4</v>
      </c>
    </row>
    <row r="16" spans="1:5" ht="13.5" thickBot="1">
      <c r="A16" s="391" t="s">
        <v>78</v>
      </c>
      <c r="B16" s="392">
        <v>19895.102</v>
      </c>
      <c r="C16" s="392">
        <v>19931.136</v>
      </c>
      <c r="D16" s="393">
        <f>#N/A</f>
        <v>0.4926285573798172</v>
      </c>
      <c r="E16" s="394">
        <v>20</v>
      </c>
    </row>
    <row r="17" spans="1:5" ht="13.5" thickBot="1">
      <c r="A17" s="391" t="s">
        <v>80</v>
      </c>
      <c r="B17" s="392">
        <v>14714.351</v>
      </c>
      <c r="C17" s="392">
        <v>14725.12</v>
      </c>
      <c r="D17" s="393">
        <f>#N/A</f>
        <v>0.36434643591725596</v>
      </c>
      <c r="E17" s="394">
        <v>5</v>
      </c>
    </row>
    <row r="18" spans="1:5" ht="13.5" thickBot="1">
      <c r="A18" s="391" t="s">
        <v>79</v>
      </c>
      <c r="B18" s="392">
        <v>14604.288</v>
      </c>
      <c r="C18" s="392">
        <v>14610.432</v>
      </c>
      <c r="D18" s="393">
        <f>#N/A</f>
        <v>0.36162113313112826</v>
      </c>
      <c r="E18" s="394">
        <v>4</v>
      </c>
    </row>
    <row r="19" spans="1:5" ht="13.5" thickBot="1">
      <c r="A19" s="391" t="s">
        <v>81</v>
      </c>
      <c r="B19" s="392">
        <v>14401.536</v>
      </c>
      <c r="C19" s="392">
        <v>14401.536</v>
      </c>
      <c r="D19" s="393">
        <f>#N/A</f>
        <v>0.3566007303573263</v>
      </c>
      <c r="E19" s="394">
        <v>2</v>
      </c>
    </row>
    <row r="20" spans="1:5" ht="13.5" thickBot="1">
      <c r="A20" s="391" t="s">
        <v>74</v>
      </c>
      <c r="B20" s="392">
        <v>11663.474</v>
      </c>
      <c r="C20" s="392">
        <v>11722.752</v>
      </c>
      <c r="D20" s="393">
        <f>#N/A</f>
        <v>0.2888027601294533</v>
      </c>
      <c r="E20" s="394">
        <v>25</v>
      </c>
    </row>
    <row r="21" spans="1:5" ht="13.5" thickBot="1">
      <c r="A21" s="391" t="s">
        <v>72</v>
      </c>
      <c r="B21" s="392">
        <v>11224.64</v>
      </c>
      <c r="C21" s="392">
        <v>11276.288</v>
      </c>
      <c r="D21" s="393">
        <f>#N/A</f>
        <v>0.2779366605060779</v>
      </c>
      <c r="E21" s="394">
        <v>29</v>
      </c>
    </row>
    <row r="22" spans="1:5" ht="13.5" thickBot="1">
      <c r="A22" s="391" t="s">
        <v>83</v>
      </c>
      <c r="B22" s="392">
        <v>9583.616</v>
      </c>
      <c r="C22" s="392">
        <v>9605.12</v>
      </c>
      <c r="D22" s="393">
        <f>#N/A</f>
        <v>0.23730277555561838</v>
      </c>
      <c r="E22" s="394">
        <v>11</v>
      </c>
    </row>
    <row r="23" spans="1:5" ht="13.5" thickBot="1">
      <c r="A23" s="391" t="s">
        <v>82</v>
      </c>
      <c r="B23" s="392">
        <v>8763.932</v>
      </c>
      <c r="C23" s="392">
        <v>8802.304</v>
      </c>
      <c r="D23" s="393">
        <f>#N/A</f>
        <v>0.2170063354354663</v>
      </c>
      <c r="E23" s="394">
        <v>20</v>
      </c>
    </row>
    <row r="24" spans="1:5" ht="13.5" thickBot="1">
      <c r="A24" s="391" t="s">
        <v>85</v>
      </c>
      <c r="B24" s="392">
        <v>7989.156</v>
      </c>
      <c r="C24" s="392">
        <v>8003.584</v>
      </c>
      <c r="D24" s="393">
        <f>#N/A</f>
        <v>0.19782187570399543</v>
      </c>
      <c r="E24" s="394">
        <v>8</v>
      </c>
    </row>
    <row r="25" spans="1:5" ht="13.5" thickBot="1">
      <c r="A25" s="391" t="s">
        <v>84</v>
      </c>
      <c r="B25" s="392">
        <v>7935.762</v>
      </c>
      <c r="C25" s="392">
        <v>7962.524</v>
      </c>
      <c r="D25" s="393">
        <f>#N/A</f>
        <v>0.19649977093706647</v>
      </c>
      <c r="E25" s="394">
        <v>11</v>
      </c>
    </row>
    <row r="26" spans="1:5" ht="13.5" thickBot="1">
      <c r="A26" s="391" t="s">
        <v>86</v>
      </c>
      <c r="B26" s="392">
        <v>7652.25</v>
      </c>
      <c r="C26" s="392">
        <v>7761.92</v>
      </c>
      <c r="D26" s="393">
        <f>#N/A</f>
        <v>0.18947964570423947</v>
      </c>
      <c r="E26" s="394">
        <v>45</v>
      </c>
    </row>
    <row r="27" spans="1:5" ht="13.5" thickBot="1">
      <c r="A27" s="391" t="s">
        <v>77</v>
      </c>
      <c r="B27" s="392">
        <v>5251.848</v>
      </c>
      <c r="C27" s="392">
        <v>5275.648</v>
      </c>
      <c r="D27" s="393">
        <f>#N/A</f>
        <v>0.13004257549511825</v>
      </c>
      <c r="E27" s="394">
        <v>16</v>
      </c>
    </row>
    <row r="28" spans="1:5" ht="13.5" thickBot="1">
      <c r="A28" s="391" t="s">
        <v>88</v>
      </c>
      <c r="B28" s="392">
        <v>2973.998</v>
      </c>
      <c r="C28" s="392">
        <v>3026.944</v>
      </c>
      <c r="D28" s="393">
        <f>#N/A</f>
        <v>0.07364005192787962</v>
      </c>
      <c r="E28" s="394">
        <v>24</v>
      </c>
    </row>
    <row r="29" spans="1:5" ht="13.5" thickBot="1">
      <c r="A29" s="391" t="s">
        <v>89</v>
      </c>
      <c r="B29" s="392">
        <v>2137.828</v>
      </c>
      <c r="C29" s="392">
        <v>2138.112</v>
      </c>
      <c r="D29" s="393">
        <f>#N/A</f>
        <v>0.05293539704225592</v>
      </c>
      <c r="E29" s="394">
        <v>1</v>
      </c>
    </row>
    <row r="30" spans="1:5" ht="13.5" thickBot="1">
      <c r="A30" s="391" t="s">
        <v>91</v>
      </c>
      <c r="B30" s="392">
        <v>1392.64</v>
      </c>
      <c r="C30" s="392">
        <v>1392.64</v>
      </c>
      <c r="D30" s="393">
        <f>#N/A</f>
        <v>0.03448357460793258</v>
      </c>
      <c r="E30" s="394">
        <v>1</v>
      </c>
    </row>
    <row r="31" spans="1:5" ht="13.5" thickBot="1">
      <c r="A31" s="391" t="s">
        <v>95</v>
      </c>
      <c r="B31" s="392">
        <v>1030.667</v>
      </c>
      <c r="C31" s="392">
        <v>1040.384</v>
      </c>
      <c r="D31" s="393">
        <f>#N/A</f>
        <v>0.025520653141109004</v>
      </c>
      <c r="E31" s="394">
        <v>4</v>
      </c>
    </row>
    <row r="32" spans="1:5" ht="13.5" thickBot="1">
      <c r="A32" s="391" t="s">
        <v>87</v>
      </c>
      <c r="B32" s="392">
        <v>961.424</v>
      </c>
      <c r="C32" s="392">
        <v>970.752</v>
      </c>
      <c r="D32" s="393">
        <f>#N/A</f>
        <v>0.023806106555791136</v>
      </c>
      <c r="E32" s="394">
        <v>3</v>
      </c>
    </row>
    <row r="33" spans="1:5" ht="13.5" thickBot="1">
      <c r="A33" s="391" t="s">
        <v>94</v>
      </c>
      <c r="B33" s="392">
        <v>818.456</v>
      </c>
      <c r="C33" s="392">
        <v>847.872</v>
      </c>
      <c r="D33" s="393">
        <f>#N/A</f>
        <v>0.020266033245713227</v>
      </c>
      <c r="E33" s="394">
        <v>18</v>
      </c>
    </row>
    <row r="34" spans="1:5" ht="13.5" thickBot="1">
      <c r="A34" s="391" t="s">
        <v>92</v>
      </c>
      <c r="B34" s="392">
        <v>749.105</v>
      </c>
      <c r="C34" s="392">
        <v>765.952</v>
      </c>
      <c r="D34" s="393">
        <f>#N/A</f>
        <v>0.018548812440167834</v>
      </c>
      <c r="E34" s="394">
        <v>7</v>
      </c>
    </row>
    <row r="35" spans="1:5" ht="13.5" thickBot="1">
      <c r="A35" s="391" t="s">
        <v>98</v>
      </c>
      <c r="B35" s="392">
        <v>737.086</v>
      </c>
      <c r="C35" s="392">
        <v>806.912</v>
      </c>
      <c r="D35" s="393">
        <f>B35/(B$71/100)</f>
        <v>0.01825120639466236</v>
      </c>
      <c r="E35" s="394">
        <v>37</v>
      </c>
    </row>
    <row r="36" spans="1:5" ht="13.5" thickBot="1">
      <c r="A36" s="391" t="s">
        <v>97</v>
      </c>
      <c r="B36" s="392">
        <v>717.824</v>
      </c>
      <c r="C36" s="392">
        <v>720.896</v>
      </c>
      <c r="D36" s="393">
        <f>#N/A</f>
        <v>0.01777425426482407</v>
      </c>
      <c r="E36" s="394">
        <v>3</v>
      </c>
    </row>
    <row r="37" spans="1:5" ht="13.5" thickBot="1">
      <c r="A37" s="391" t="s">
        <v>101</v>
      </c>
      <c r="B37" s="392">
        <v>682.481</v>
      </c>
      <c r="C37" s="392">
        <v>684.032</v>
      </c>
      <c r="D37" s="393">
        <f>#N/A</f>
        <v>0.016899115695367384</v>
      </c>
      <c r="E37" s="394">
        <v>1</v>
      </c>
    </row>
    <row r="38" spans="1:5" ht="13.5" thickBot="1">
      <c r="A38" s="391" t="s">
        <v>117</v>
      </c>
      <c r="B38" s="392">
        <v>647.168</v>
      </c>
      <c r="C38" s="392">
        <v>647.168</v>
      </c>
      <c r="D38" s="393">
        <f>#N/A</f>
        <v>0.016024719964862787</v>
      </c>
      <c r="E38" s="394">
        <v>2</v>
      </c>
    </row>
    <row r="39" spans="1:5" ht="13.5" thickBot="1">
      <c r="A39" s="391" t="s">
        <v>100</v>
      </c>
      <c r="B39" s="392">
        <v>634.917</v>
      </c>
      <c r="C39" s="392">
        <v>638.976</v>
      </c>
      <c r="D39" s="393">
        <f>#N/A</f>
        <v>0.01572136929812782</v>
      </c>
      <c r="E39" s="394">
        <v>1</v>
      </c>
    </row>
    <row r="40" spans="1:5" ht="13.5" thickBot="1">
      <c r="A40" s="391" t="s">
        <v>96</v>
      </c>
      <c r="B40" s="392">
        <v>616.594</v>
      </c>
      <c r="C40" s="392">
        <v>622.595</v>
      </c>
      <c r="D40" s="393">
        <f>#N/A</f>
        <v>0.015267668027489934</v>
      </c>
      <c r="E40" s="394">
        <v>2</v>
      </c>
    </row>
    <row r="41" spans="1:5" ht="13.5" thickBot="1">
      <c r="A41" s="391" t="s">
        <v>102</v>
      </c>
      <c r="B41" s="392">
        <v>561.476</v>
      </c>
      <c r="C41" s="392">
        <v>565.248</v>
      </c>
      <c r="D41" s="393">
        <f>#N/A</f>
        <v>0.013902874782114223</v>
      </c>
      <c r="E41" s="394">
        <v>1</v>
      </c>
    </row>
    <row r="42" spans="1:5" ht="13.5" thickBot="1">
      <c r="A42" s="391" t="s">
        <v>105</v>
      </c>
      <c r="B42" s="392">
        <v>523.481</v>
      </c>
      <c r="C42" s="392">
        <v>524.288</v>
      </c>
      <c r="D42" s="393">
        <f>#N/A</f>
        <v>0.01296206924929282</v>
      </c>
      <c r="E42" s="394">
        <v>1</v>
      </c>
    </row>
    <row r="43" spans="1:5" ht="13.5" thickBot="1">
      <c r="A43" s="391" t="s">
        <v>103</v>
      </c>
      <c r="B43" s="392">
        <v>508.416</v>
      </c>
      <c r="C43" s="392">
        <v>516.096</v>
      </c>
      <c r="D43" s="393">
        <f>#N/A</f>
        <v>0.012589040288851857</v>
      </c>
      <c r="E43" s="394">
        <v>7</v>
      </c>
    </row>
    <row r="44" spans="1:5" ht="13.5" thickBot="1">
      <c r="A44" s="391" t="s">
        <v>106</v>
      </c>
      <c r="B44" s="392">
        <v>454.144</v>
      </c>
      <c r="C44" s="392">
        <v>454.656</v>
      </c>
      <c r="D44" s="393">
        <f>#N/A</f>
        <v>0.011245195101925072</v>
      </c>
      <c r="E44" s="394">
        <v>4</v>
      </c>
    </row>
    <row r="45" spans="1:5" ht="13.5" thickBot="1">
      <c r="A45" s="391" t="s">
        <v>107</v>
      </c>
      <c r="B45" s="392">
        <v>371.971</v>
      </c>
      <c r="C45" s="392">
        <v>372.736</v>
      </c>
      <c r="D45" s="393">
        <f>#N/A</f>
        <v>0.009210484928256612</v>
      </c>
      <c r="E45" s="394">
        <v>1</v>
      </c>
    </row>
    <row r="46" spans="1:5" ht="13.5" thickBot="1">
      <c r="A46" s="391" t="s">
        <v>104</v>
      </c>
      <c r="B46" s="392">
        <v>360.949</v>
      </c>
      <c r="C46" s="392">
        <v>364.544</v>
      </c>
      <c r="D46" s="393">
        <f>#N/A</f>
        <v>0.008937565897258916</v>
      </c>
      <c r="E46" s="394">
        <v>3</v>
      </c>
    </row>
    <row r="47" spans="1:5" ht="13.5" thickBot="1">
      <c r="A47" s="391" t="s">
        <v>109</v>
      </c>
      <c r="B47" s="392">
        <v>281.088</v>
      </c>
      <c r="C47" s="392">
        <v>282.624</v>
      </c>
      <c r="D47" s="393">
        <f>#N/A</f>
        <v>0.006960103845498156</v>
      </c>
      <c r="E47" s="394">
        <v>1</v>
      </c>
    </row>
    <row r="48" spans="1:5" ht="13.5" thickBot="1">
      <c r="A48" s="391" t="s">
        <v>124</v>
      </c>
      <c r="B48" s="392">
        <v>276.528</v>
      </c>
      <c r="C48" s="392">
        <v>282.624</v>
      </c>
      <c r="D48" s="393">
        <f>#N/A</f>
        <v>0.006847192324780546</v>
      </c>
      <c r="E48" s="394">
        <v>3</v>
      </c>
    </row>
    <row r="49" spans="1:5" ht="13.5" thickBot="1">
      <c r="A49" s="391" t="s">
        <v>110</v>
      </c>
      <c r="B49" s="392">
        <v>208.896</v>
      </c>
      <c r="C49" s="392">
        <v>208.896</v>
      </c>
      <c r="D49" s="393">
        <f>#N/A</f>
        <v>0.005172536191189886</v>
      </c>
      <c r="E49" s="394">
        <v>2</v>
      </c>
    </row>
    <row r="50" spans="1:5" ht="13.5" thickBot="1">
      <c r="A50" s="391" t="s">
        <v>111</v>
      </c>
      <c r="B50" s="392">
        <v>155.648</v>
      </c>
      <c r="C50" s="392">
        <v>155.648</v>
      </c>
      <c r="D50" s="393">
        <f>#N/A</f>
        <v>0.0038540465738277586</v>
      </c>
      <c r="E50" s="394">
        <v>3</v>
      </c>
    </row>
    <row r="51" spans="1:5" ht="13.5" thickBot="1">
      <c r="A51" s="391" t="s">
        <v>112</v>
      </c>
      <c r="B51" s="392">
        <v>127.488</v>
      </c>
      <c r="C51" s="392">
        <v>131.072</v>
      </c>
      <c r="D51" s="393">
        <f>#N/A</f>
        <v>0.00315676841079971</v>
      </c>
      <c r="E51" s="394">
        <v>1</v>
      </c>
    </row>
    <row r="52" spans="1:5" ht="13.5" thickBot="1">
      <c r="A52" s="391" t="s">
        <v>113</v>
      </c>
      <c r="B52" s="392">
        <v>84.48</v>
      </c>
      <c r="C52" s="392">
        <v>86.016</v>
      </c>
      <c r="D52" s="393">
        <f>#N/A</f>
        <v>0.0020918344890841455</v>
      </c>
      <c r="E52" s="394">
        <v>1</v>
      </c>
    </row>
    <row r="53" spans="1:5" ht="13.5" thickBot="1">
      <c r="A53" s="391" t="s">
        <v>90</v>
      </c>
      <c r="B53" s="392">
        <v>78.168</v>
      </c>
      <c r="C53" s="392">
        <v>94.208</v>
      </c>
      <c r="D53" s="393">
        <f>#N/A</f>
        <v>0.0019355411735645061</v>
      </c>
      <c r="E53" s="394">
        <v>8</v>
      </c>
    </row>
    <row r="54" spans="1:5" ht="13.5" thickBot="1">
      <c r="A54" s="391" t="s">
        <v>93</v>
      </c>
      <c r="B54" s="392">
        <v>69.687</v>
      </c>
      <c r="C54" s="392">
        <v>77.824</v>
      </c>
      <c r="D54" s="393">
        <f>#N/A</f>
        <v>0.001725540601808793</v>
      </c>
      <c r="E54" s="394">
        <v>4</v>
      </c>
    </row>
    <row r="55" spans="1:5" ht="13.5" thickBot="1">
      <c r="A55" s="391" t="s">
        <v>114</v>
      </c>
      <c r="B55" s="392">
        <v>60.928</v>
      </c>
      <c r="C55" s="392">
        <v>65.536</v>
      </c>
      <c r="D55" s="393">
        <f>#N/A</f>
        <v>0.00150865638909705</v>
      </c>
      <c r="E55" s="394">
        <v>3</v>
      </c>
    </row>
    <row r="56" spans="1:5" ht="13.5" thickBot="1">
      <c r="A56" s="391" t="s">
        <v>115</v>
      </c>
      <c r="B56" s="392">
        <v>57.07</v>
      </c>
      <c r="C56" s="392">
        <v>61.44</v>
      </c>
      <c r="D56" s="393">
        <f>#N/A</f>
        <v>0.0014131272998583353</v>
      </c>
      <c r="E56" s="394">
        <v>3</v>
      </c>
    </row>
    <row r="57" spans="1:5" ht="13.5" thickBot="1">
      <c r="A57" s="391" t="s">
        <v>116</v>
      </c>
      <c r="B57" s="392">
        <v>41.587</v>
      </c>
      <c r="C57" s="392">
        <v>45.056</v>
      </c>
      <c r="D57" s="393">
        <f>B57/(B$71/100)</f>
        <v>0.0010297481166849237</v>
      </c>
      <c r="E57" s="394">
        <v>1</v>
      </c>
    </row>
    <row r="58" spans="1:5" ht="13.5" thickBot="1">
      <c r="A58" s="391" t="s">
        <v>99</v>
      </c>
      <c r="B58" s="392">
        <v>41.089</v>
      </c>
      <c r="C58" s="392">
        <v>49.152</v>
      </c>
      <c r="D58" s="393">
        <f>#N/A</f>
        <v>0.0010174169900802373</v>
      </c>
      <c r="E58" s="394">
        <v>4</v>
      </c>
    </row>
    <row r="59" spans="1:5" ht="13.5" thickBot="1">
      <c r="A59" s="391" t="s">
        <v>108</v>
      </c>
      <c r="B59" s="392">
        <v>41.1</v>
      </c>
      <c r="C59" s="392">
        <v>45.056</v>
      </c>
      <c r="D59" s="393">
        <f>#N/A</f>
        <v>0.0010176893643626703</v>
      </c>
      <c r="E59" s="394">
        <v>1</v>
      </c>
    </row>
    <row r="60" spans="1:5" ht="13.5" thickBot="1">
      <c r="A60" s="391" t="s">
        <v>118</v>
      </c>
      <c r="B60" s="392">
        <v>25.214</v>
      </c>
      <c r="C60" s="392">
        <v>28.672</v>
      </c>
      <c r="D60" s="393">
        <f>#N/A</f>
        <v>0.0006243313779328556</v>
      </c>
      <c r="E60" s="394">
        <v>1</v>
      </c>
    </row>
    <row r="61" spans="1:5" ht="13.5" thickBot="1">
      <c r="A61" s="391" t="s">
        <v>119</v>
      </c>
      <c r="B61" s="392">
        <v>20.992</v>
      </c>
      <c r="C61" s="392">
        <v>24.576</v>
      </c>
      <c r="D61" s="393">
        <f>#N/A</f>
        <v>0.0005197891760754543</v>
      </c>
      <c r="E61" s="394">
        <v>1</v>
      </c>
    </row>
    <row r="62" spans="1:5" ht="13.5" thickBot="1">
      <c r="A62" s="391" t="s">
        <v>120</v>
      </c>
      <c r="B62" s="392">
        <v>20.779</v>
      </c>
      <c r="C62" s="392">
        <v>24.576</v>
      </c>
      <c r="D62" s="393">
        <f>#N/A</f>
        <v>0.0005145150195156185</v>
      </c>
      <c r="E62" s="394">
        <v>1</v>
      </c>
    </row>
    <row r="63" spans="1:5" ht="13.5" thickBot="1">
      <c r="A63" s="391" t="s">
        <v>121</v>
      </c>
      <c r="B63" s="392">
        <v>12.917</v>
      </c>
      <c r="C63" s="392">
        <v>16.384</v>
      </c>
      <c r="D63" s="393">
        <f>#N/A</f>
        <v>0.000319841691471353</v>
      </c>
      <c r="E63" s="394">
        <v>1</v>
      </c>
    </row>
    <row r="64" spans="1:5" ht="13.5" thickBot="1">
      <c r="A64" s="391" t="s">
        <v>122</v>
      </c>
      <c r="B64" s="392">
        <v>7.572</v>
      </c>
      <c r="C64" s="392">
        <v>8.192</v>
      </c>
      <c r="D64" s="393">
        <f>#N/A</f>
        <v>0.00018749255150739996</v>
      </c>
      <c r="E64" s="394">
        <v>1</v>
      </c>
    </row>
    <row r="65" spans="1:5" ht="13.5" thickBot="1">
      <c r="A65" s="391" t="s">
        <v>75</v>
      </c>
      <c r="B65" s="392">
        <v>7.17</v>
      </c>
      <c r="C65" s="392">
        <v>16.384</v>
      </c>
      <c r="D65" s="393">
        <f>#N/A</f>
        <v>0.0001775385095494001</v>
      </c>
      <c r="E65" s="394">
        <v>4</v>
      </c>
    </row>
    <row r="66" spans="1:5" ht="13.5" thickBot="1">
      <c r="A66" s="391" t="s">
        <v>123</v>
      </c>
      <c r="B66" s="392">
        <v>1.246</v>
      </c>
      <c r="C66" s="392">
        <v>24.576</v>
      </c>
      <c r="D66" s="393">
        <f>#N/A</f>
        <v>3.0852577810118906E-05</v>
      </c>
      <c r="E66" s="394">
        <v>6</v>
      </c>
    </row>
    <row r="67" spans="1:5" ht="13.5" thickBot="1">
      <c r="A67" s="391" t="s">
        <v>125</v>
      </c>
      <c r="B67" s="392">
        <v>0.544</v>
      </c>
      <c r="C67" s="392">
        <v>4.096</v>
      </c>
      <c r="D67" s="393">
        <f>#N/A</f>
        <v>1.3470146331223665E-05</v>
      </c>
      <c r="E67" s="394">
        <v>1</v>
      </c>
    </row>
    <row r="68" spans="1:5" ht="13.5" thickBot="1">
      <c r="A68" s="391" t="s">
        <v>128</v>
      </c>
      <c r="B68" s="392">
        <v>0.379</v>
      </c>
      <c r="C68" s="392">
        <v>4.096</v>
      </c>
      <c r="D68" s="393">
        <f>#N/A</f>
        <v>9.384532094731191E-06</v>
      </c>
      <c r="E68" s="394">
        <v>1</v>
      </c>
    </row>
    <row r="69" spans="1:5" ht="13.5" thickBot="1">
      <c r="A69" s="391" t="s">
        <v>126</v>
      </c>
      <c r="B69" s="392">
        <v>0.207</v>
      </c>
      <c r="C69" s="392">
        <v>4.096</v>
      </c>
      <c r="D69" s="393">
        <f>#N/A</f>
        <v>5.125588769417828E-06</v>
      </c>
      <c r="E69" s="394">
        <v>1</v>
      </c>
    </row>
    <row r="70" spans="1:5" ht="13.5" thickBot="1">
      <c r="A70" s="391" t="s">
        <v>127</v>
      </c>
      <c r="B70" s="392">
        <v>0.12</v>
      </c>
      <c r="C70" s="392">
        <v>16.384</v>
      </c>
      <c r="D70" s="393">
        <f>B70/(B$71/100)</f>
        <v>2.971355808358161E-06</v>
      </c>
      <c r="E70" s="398">
        <v>4</v>
      </c>
    </row>
    <row r="71" spans="1:5" ht="13.5" thickBot="1">
      <c r="A71" s="399" t="s">
        <v>390</v>
      </c>
      <c r="B71" s="399">
        <f>SUM(B4:B13)</f>
        <v>4038560.433</v>
      </c>
      <c r="C71" s="399">
        <f>SUM(C4:C13)</f>
        <v>4045172.6389999995</v>
      </c>
      <c r="D71" s="399">
        <f>SUM(D4:D13)</f>
        <v>100</v>
      </c>
      <c r="E71" s="399">
        <f>SUM(E4:E13)</f>
        <v>4091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46"/>
  <sheetViews>
    <sheetView zoomScalePageLayoutView="0" workbookViewId="0" topLeftCell="A1">
      <selection activeCell="B3" sqref="B3:E12"/>
    </sheetView>
  </sheetViews>
  <sheetFormatPr defaultColWidth="9.140625" defaultRowHeight="12.75"/>
  <cols>
    <col min="1" max="1" width="3.28125" style="0" customWidth="1"/>
    <col min="2" max="2" width="39.140625" style="0" bestFit="1" customWidth="1"/>
    <col min="3" max="3" width="16.7109375" style="0" customWidth="1"/>
    <col min="4" max="4" width="16.7109375" style="0" bestFit="1" customWidth="1"/>
    <col min="5" max="5" width="13.28125" style="0" bestFit="1" customWidth="1"/>
    <col min="6" max="6" width="12.140625" style="0" customWidth="1"/>
    <col min="7" max="7" width="19.140625" style="0" bestFit="1" customWidth="1"/>
    <col min="8" max="8" width="12.57421875" style="0" bestFit="1" customWidth="1"/>
    <col min="9" max="9" width="23.57421875" style="0" bestFit="1" customWidth="1"/>
    <col min="10" max="10" width="22.421875" style="0" bestFit="1" customWidth="1"/>
    <col min="11" max="11" width="36.57421875" style="0" bestFit="1" customWidth="1"/>
    <col min="12" max="12" width="39.140625" style="0" bestFit="1" customWidth="1"/>
  </cols>
  <sheetData>
    <row r="1" spans="10:19" s="7" customFormat="1" ht="12"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7" customFormat="1" ht="12.75" thickBot="1">
      <c r="A2" s="9"/>
      <c r="B2" s="457" t="s">
        <v>11</v>
      </c>
      <c r="C2" s="457"/>
      <c r="D2" s="457"/>
      <c r="E2" s="45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s="7" customFormat="1" ht="24">
      <c r="B3" s="37" t="s">
        <v>42</v>
      </c>
      <c r="C3" s="36" t="s">
        <v>54</v>
      </c>
      <c r="D3" s="26" t="s">
        <v>21</v>
      </c>
      <c r="E3" s="47" t="s">
        <v>22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/>
      <c r="S3" s="8"/>
    </row>
    <row r="4" spans="2:17" s="7" customFormat="1" ht="12.75">
      <c r="B4" s="81" t="s">
        <v>2</v>
      </c>
      <c r="C4" s="84">
        <v>27.650666666666666</v>
      </c>
      <c r="D4" s="82"/>
      <c r="E4" s="60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7" s="7" customFormat="1" ht="12">
      <c r="B5" s="49" t="s">
        <v>10</v>
      </c>
      <c r="C5" s="58">
        <v>31.160999999999998</v>
      </c>
      <c r="D5" s="59">
        <f>#N/A</f>
        <v>3.5103333333333318</v>
      </c>
      <c r="E5" s="404">
        <f>D5/$C$4</f>
        <v>0.12695293663805568</v>
      </c>
      <c r="F5" s="74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7" s="7" customFormat="1" ht="12">
      <c r="B6" s="49" t="s">
        <v>339</v>
      </c>
      <c r="C6" s="58">
        <v>31.192333333333334</v>
      </c>
      <c r="D6" s="59">
        <f>#N/A</f>
        <v>3.541666666666668</v>
      </c>
      <c r="E6" s="404">
        <f aca="true" t="shared" si="0" ref="E6:E12">D6/$C$4</f>
        <v>0.1280861220947054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s="7" customFormat="1" ht="12">
      <c r="B7" s="49" t="s">
        <v>6</v>
      </c>
      <c r="C7" s="58">
        <v>32.171666666666674</v>
      </c>
      <c r="D7" s="59">
        <f>#N/A</f>
        <v>4.521000000000008</v>
      </c>
      <c r="E7" s="404">
        <f t="shared" si="0"/>
        <v>0.16350419519722278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 s="7" customFormat="1" ht="12">
      <c r="B8" s="95" t="s">
        <v>8</v>
      </c>
      <c r="C8" s="83">
        <v>35.04633333333333</v>
      </c>
      <c r="D8" s="96">
        <f>#N/A</f>
        <v>7.3956666666666635</v>
      </c>
      <c r="E8" s="404">
        <f t="shared" si="0"/>
        <v>0.2674679332626096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7" s="7" customFormat="1" ht="12">
      <c r="B9" s="49" t="s">
        <v>9</v>
      </c>
      <c r="C9" s="83">
        <v>39.68700000000001</v>
      </c>
      <c r="D9" s="59">
        <f>#N/A</f>
        <v>12.036333333333346</v>
      </c>
      <c r="E9" s="404">
        <f t="shared" si="0"/>
        <v>0.4352999324910796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5" s="7" customFormat="1" ht="12">
      <c r="B10" s="49" t="s">
        <v>7</v>
      </c>
      <c r="C10" s="58">
        <v>40.843333333333334</v>
      </c>
      <c r="D10" s="59">
        <f>#N/A</f>
        <v>13.192666666666668</v>
      </c>
      <c r="E10" s="404">
        <f t="shared" si="0"/>
        <v>0.4771192979072235</v>
      </c>
    </row>
    <row r="11" spans="2:5" s="7" customFormat="1" ht="12">
      <c r="B11" s="49" t="s">
        <v>146</v>
      </c>
      <c r="C11" s="58">
        <v>66.786</v>
      </c>
      <c r="D11" s="59">
        <f>#N/A</f>
        <v>39.135333333333335</v>
      </c>
      <c r="E11" s="404">
        <f t="shared" si="0"/>
        <v>1.4153486353553864</v>
      </c>
    </row>
    <row r="12" spans="2:5" s="7" customFormat="1" ht="12">
      <c r="B12" s="49" t="s">
        <v>144</v>
      </c>
      <c r="C12" s="58">
        <v>68.55533333333334</v>
      </c>
      <c r="D12" s="59">
        <f>#N/A</f>
        <v>40.90466666666667</v>
      </c>
      <c r="E12" s="404">
        <f t="shared" si="0"/>
        <v>1.4793374481627932</v>
      </c>
    </row>
    <row r="13" s="7" customFormat="1" ht="12"/>
    <row r="14" s="7" customFormat="1" ht="12">
      <c r="B14" s="32"/>
    </row>
    <row r="15" spans="2:7" s="7" customFormat="1" ht="12">
      <c r="B15" s="68"/>
      <c r="C15" s="78"/>
      <c r="D15" s="32"/>
      <c r="E15" s="79"/>
      <c r="G15" s="11"/>
    </row>
    <row r="16" spans="2:6" s="7" customFormat="1" ht="12">
      <c r="B16" s="9"/>
      <c r="C16" s="78"/>
      <c r="D16" s="32"/>
      <c r="E16" s="79"/>
      <c r="F16" s="12"/>
    </row>
    <row r="17" spans="2:11" s="7" customFormat="1" ht="12.75">
      <c r="B17" s="456" t="s">
        <v>37</v>
      </c>
      <c r="C17" s="456"/>
      <c r="D17" s="456"/>
      <c r="E17" s="79"/>
      <c r="H17" s="458" t="s">
        <v>38</v>
      </c>
      <c r="I17" s="458"/>
      <c r="J17" s="458"/>
      <c r="K17" s="458"/>
    </row>
    <row r="18" spans="2:5" s="7" customFormat="1" ht="12">
      <c r="B18" s="68"/>
      <c r="C18" s="78"/>
      <c r="D18" s="32"/>
      <c r="E18" s="79"/>
    </row>
    <row r="19" spans="2:5" s="7" customFormat="1" ht="12">
      <c r="B19" s="9"/>
      <c r="C19" s="78"/>
      <c r="D19" s="32"/>
      <c r="E19" s="79"/>
    </row>
    <row r="20" spans="2:5" s="7" customFormat="1" ht="12">
      <c r="B20" s="68"/>
      <c r="C20" s="78"/>
      <c r="D20" s="32"/>
      <c r="E20" s="79"/>
    </row>
    <row r="21" spans="2:5" s="7" customFormat="1" ht="12">
      <c r="B21" s="9"/>
      <c r="C21" s="78"/>
      <c r="D21" s="32"/>
      <c r="E21" s="79"/>
    </row>
    <row r="22" spans="2:5" s="7" customFormat="1" ht="12">
      <c r="B22" s="68"/>
      <c r="C22" s="78"/>
      <c r="D22" s="32"/>
      <c r="E22" s="79"/>
    </row>
    <row r="23" spans="2:5" s="9" customFormat="1" ht="12">
      <c r="B23" s="80"/>
      <c r="C23" s="78"/>
      <c r="D23" s="32"/>
      <c r="E23" s="79"/>
    </row>
    <row r="24" spans="3:5" s="2" customFormat="1" ht="12.75">
      <c r="C24" s="78"/>
      <c r="D24" s="32"/>
      <c r="E24" s="79"/>
    </row>
    <row r="25" spans="2:5" s="2" customFormat="1" ht="12.75">
      <c r="B25" s="68"/>
      <c r="C25" s="78"/>
      <c r="D25" s="32"/>
      <c r="E25" s="79"/>
    </row>
    <row r="26" spans="2:5" s="2" customFormat="1" ht="12.75">
      <c r="B26" s="68"/>
      <c r="C26" s="78"/>
      <c r="D26" s="32"/>
      <c r="E26" s="79"/>
    </row>
    <row r="27" s="2" customFormat="1" ht="12.75"/>
    <row r="28" s="2" customFormat="1" ht="12.75"/>
    <row r="29" s="2" customFormat="1" ht="12.75"/>
    <row r="30" s="2" customFormat="1" ht="12.75"/>
    <row r="31" spans="3:4" s="2" customFormat="1" ht="12.75">
      <c r="C31" s="5"/>
      <c r="D31" s="6"/>
    </row>
    <row r="32" spans="3:4" s="2" customFormat="1" ht="12.75">
      <c r="C32" s="5"/>
      <c r="D32" s="6"/>
    </row>
    <row r="33" spans="3:4" s="2" customFormat="1" ht="12.75">
      <c r="C33" s="5"/>
      <c r="D33" s="6"/>
    </row>
    <row r="34" spans="3:4" s="2" customFormat="1" ht="12.75">
      <c r="C34" s="5"/>
      <c r="D34" s="6"/>
    </row>
    <row r="35" spans="3:4" s="2" customFormat="1" ht="12.75">
      <c r="C35" s="5"/>
      <c r="D35" s="6"/>
    </row>
    <row r="36" spans="2:12" ht="12.75">
      <c r="B36" s="2"/>
      <c r="C36" s="5"/>
      <c r="D36" s="6"/>
      <c r="E36" s="2"/>
      <c r="H36" s="2"/>
      <c r="I36" s="2"/>
      <c r="J36" s="2"/>
      <c r="K36" s="2"/>
      <c r="L36" s="2"/>
    </row>
    <row r="37" spans="2:12" ht="12.75">
      <c r="B37" s="2"/>
      <c r="C37" s="5"/>
      <c r="D37" s="6"/>
      <c r="E37" s="2"/>
      <c r="H37" s="2"/>
      <c r="I37" s="2"/>
      <c r="J37" s="2"/>
      <c r="K37" s="2"/>
      <c r="L37" s="2"/>
    </row>
    <row r="38" spans="2:12" ht="12.75">
      <c r="B38" s="2"/>
      <c r="C38" s="5"/>
      <c r="D38" s="6"/>
      <c r="E38" s="2"/>
      <c r="H38" s="2"/>
      <c r="I38" s="2"/>
      <c r="J38" s="2"/>
      <c r="K38" s="2"/>
      <c r="L38" s="2"/>
    </row>
    <row r="39" spans="2:12" ht="12.75">
      <c r="B39" s="2"/>
      <c r="C39" s="5"/>
      <c r="D39" s="6"/>
      <c r="E39" s="2"/>
      <c r="H39" s="2"/>
      <c r="I39" s="2"/>
      <c r="J39" s="2"/>
      <c r="K39" s="2"/>
      <c r="L39" s="2"/>
    </row>
    <row r="40" spans="2:12" ht="12.75">
      <c r="B40" s="2"/>
      <c r="C40" s="5"/>
      <c r="D40" s="6"/>
      <c r="E40" s="2"/>
      <c r="H40" s="2"/>
      <c r="I40" s="2"/>
      <c r="J40" s="2"/>
      <c r="K40" s="2"/>
      <c r="L40" s="2"/>
    </row>
    <row r="41" spans="2:12" ht="12.75">
      <c r="B41" s="2"/>
      <c r="C41" s="5"/>
      <c r="D41" s="6"/>
      <c r="E41" s="2"/>
      <c r="H41" s="2"/>
      <c r="I41" s="2"/>
      <c r="J41" s="2"/>
      <c r="K41" s="2"/>
      <c r="L41" s="2"/>
    </row>
    <row r="42" spans="2:12" ht="12.75">
      <c r="B42" s="2"/>
      <c r="C42" s="5"/>
      <c r="D42" s="6"/>
      <c r="E42" s="2"/>
      <c r="H42" s="2"/>
      <c r="I42" s="2"/>
      <c r="J42" s="2"/>
      <c r="K42" s="2"/>
      <c r="L42" s="2"/>
    </row>
    <row r="43" spans="2:12" ht="12.75">
      <c r="B43" s="2"/>
      <c r="C43" s="5"/>
      <c r="D43" s="6"/>
      <c r="E43" s="2"/>
      <c r="H43" s="2"/>
      <c r="I43" s="2"/>
      <c r="J43" s="2"/>
      <c r="K43" s="2"/>
      <c r="L43" s="2"/>
    </row>
    <row r="44" spans="2:12" ht="12.75">
      <c r="B44" s="2"/>
      <c r="C44" s="5"/>
      <c r="D44" s="6"/>
      <c r="E44" s="2"/>
      <c r="H44" s="2"/>
      <c r="I44" s="2"/>
      <c r="J44" s="2"/>
      <c r="K44" s="2"/>
      <c r="L44" s="2"/>
    </row>
    <row r="45" spans="2:12" ht="12.75">
      <c r="B45" s="2"/>
      <c r="C45" s="5"/>
      <c r="D45" s="6"/>
      <c r="E45" s="2"/>
      <c r="H45" s="2"/>
      <c r="I45" s="2"/>
      <c r="J45" s="2"/>
      <c r="K45" s="2"/>
      <c r="L45" s="2"/>
    </row>
    <row r="46" spans="2:12" ht="12.75">
      <c r="B46" s="2"/>
      <c r="C46" s="2"/>
      <c r="D46" s="2"/>
      <c r="E46" s="2"/>
      <c r="H46" s="2"/>
      <c r="I46" s="2"/>
      <c r="J46" s="2"/>
      <c r="K46" s="2"/>
      <c r="L46" s="2"/>
    </row>
  </sheetData>
  <sheetProtection/>
  <mergeCells count="3">
    <mergeCell ref="B17:D17"/>
    <mergeCell ref="B2:E2"/>
    <mergeCell ref="H17:K17"/>
  </mergeCells>
  <printOptions/>
  <pageMargins left="0.78" right="0.62" top="0.74" bottom="0.83" header="0.29" footer="0.34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133"/>
  <sheetViews>
    <sheetView zoomScalePageLayoutView="0" workbookViewId="0" topLeftCell="A13">
      <selection activeCell="D36" sqref="D36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3.28125" style="0" customWidth="1"/>
    <col min="4" max="4" width="12.57421875" style="0" bestFit="1" customWidth="1"/>
    <col min="5" max="5" width="13.421875" style="0" customWidth="1"/>
    <col min="6" max="6" width="14.00390625" style="0" customWidth="1"/>
    <col min="7" max="8" width="13.140625" style="0" customWidth="1"/>
    <col min="9" max="9" width="40.140625" style="0" customWidth="1"/>
    <col min="10" max="10" width="13.140625" style="0" customWidth="1"/>
    <col min="11" max="11" width="13.57421875" style="0" customWidth="1"/>
    <col min="12" max="12" width="10.8515625" style="0" customWidth="1"/>
    <col min="13" max="13" width="13.57421875" style="0" customWidth="1"/>
    <col min="14" max="14" width="13.7109375" style="0" customWidth="1"/>
  </cols>
  <sheetData>
    <row r="1" s="7" customFormat="1" ht="12">
      <c r="B1" s="90"/>
    </row>
    <row r="2" spans="2:13" s="7" customFormat="1" ht="12.75" thickBot="1">
      <c r="B2" s="460" t="s">
        <v>19</v>
      </c>
      <c r="C2" s="461"/>
      <c r="D2" s="461"/>
      <c r="E2" s="461"/>
      <c r="F2" s="462"/>
      <c r="G2" s="462"/>
      <c r="H2" s="462"/>
      <c r="I2" s="459" t="s">
        <v>132</v>
      </c>
      <c r="J2" s="459"/>
      <c r="K2" s="459"/>
      <c r="L2" s="459"/>
      <c r="M2" s="459"/>
    </row>
    <row r="3" spans="1:8" s="7" customFormat="1" ht="25.5" customHeight="1">
      <c r="A3" s="9"/>
      <c r="B3" s="470" t="s">
        <v>42</v>
      </c>
      <c r="C3" s="466" t="s">
        <v>47</v>
      </c>
      <c r="D3" s="466" t="s">
        <v>53</v>
      </c>
      <c r="E3" s="467"/>
      <c r="F3" s="34"/>
      <c r="G3" s="34"/>
      <c r="H3" s="34"/>
    </row>
    <row r="4" spans="2:5" s="7" customFormat="1" ht="12">
      <c r="B4" s="471"/>
      <c r="C4" s="472"/>
      <c r="D4" s="40" t="s">
        <v>0</v>
      </c>
      <c r="E4" s="42" t="s">
        <v>1</v>
      </c>
    </row>
    <row r="5" spans="1:5" s="7" customFormat="1" ht="12">
      <c r="A5" s="8"/>
      <c r="B5" s="53" t="s">
        <v>2</v>
      </c>
      <c r="C5" s="57">
        <v>0.5</v>
      </c>
      <c r="D5" s="69">
        <v>648818.6666666666</v>
      </c>
      <c r="E5" s="87">
        <v>243925.33333333334</v>
      </c>
    </row>
    <row r="6" spans="2:5" s="7" customFormat="1" ht="12">
      <c r="B6" s="49" t="s">
        <v>9</v>
      </c>
      <c r="C6" s="57">
        <v>1.1666666666666667</v>
      </c>
      <c r="D6" s="14">
        <v>464001.3333333333</v>
      </c>
      <c r="E6" s="41">
        <v>643714.6666666666</v>
      </c>
    </row>
    <row r="7" spans="2:5" s="7" customFormat="1" ht="12">
      <c r="B7" s="49" t="s">
        <v>8</v>
      </c>
      <c r="C7" s="57">
        <v>0.5</v>
      </c>
      <c r="D7" s="14">
        <v>464489.3333333333</v>
      </c>
      <c r="E7" s="41">
        <v>423780</v>
      </c>
    </row>
    <row r="8" spans="2:5" s="7" customFormat="1" ht="12">
      <c r="B8" s="49" t="s">
        <v>144</v>
      </c>
      <c r="C8" s="57">
        <v>0.5</v>
      </c>
      <c r="D8" s="14">
        <v>478429.3333333333</v>
      </c>
      <c r="E8" s="41">
        <v>465761.3333333333</v>
      </c>
    </row>
    <row r="9" spans="2:5" s="7" customFormat="1" ht="12">
      <c r="B9" s="49" t="s">
        <v>146</v>
      </c>
      <c r="C9" s="57">
        <v>0.5</v>
      </c>
      <c r="D9" s="14">
        <v>480622.6666666667</v>
      </c>
      <c r="E9" s="41">
        <v>467702.6666666667</v>
      </c>
    </row>
    <row r="10" spans="2:5" s="7" customFormat="1" ht="12">
      <c r="B10" s="49" t="s">
        <v>10</v>
      </c>
      <c r="C10" s="57">
        <v>0.5</v>
      </c>
      <c r="D10" s="13">
        <v>487853.3333333333</v>
      </c>
      <c r="E10" s="41">
        <v>366104</v>
      </c>
    </row>
    <row r="11" spans="2:5" s="7" customFormat="1" ht="12">
      <c r="B11" s="49" t="s">
        <v>6</v>
      </c>
      <c r="C11" s="57">
        <v>1.6666666666666667</v>
      </c>
      <c r="D11" s="14">
        <v>538732</v>
      </c>
      <c r="E11" s="41">
        <v>510556</v>
      </c>
    </row>
    <row r="12" spans="2:5" s="7" customFormat="1" ht="12">
      <c r="B12" s="95" t="s">
        <v>339</v>
      </c>
      <c r="C12" s="139">
        <v>0.5</v>
      </c>
      <c r="D12" s="140">
        <v>571210.6666666666</v>
      </c>
      <c r="E12" s="141">
        <v>292042.6666666667</v>
      </c>
    </row>
    <row r="13" spans="2:5" s="7" customFormat="1" ht="12.75" thickBot="1">
      <c r="B13" s="50" t="s">
        <v>7</v>
      </c>
      <c r="C13" s="401">
        <v>0.5</v>
      </c>
      <c r="D13" s="402">
        <v>593866.6666666666</v>
      </c>
      <c r="E13" s="403">
        <v>275085.3333333333</v>
      </c>
    </row>
    <row r="14" spans="2:5" s="7" customFormat="1" ht="12">
      <c r="B14" s="68"/>
      <c r="C14" s="9"/>
      <c r="D14" s="67"/>
      <c r="E14" s="67"/>
    </row>
    <row r="15" spans="2:5" s="7" customFormat="1" ht="12">
      <c r="B15" s="68"/>
      <c r="C15" s="9"/>
      <c r="D15" s="67"/>
      <c r="E15" s="67"/>
    </row>
    <row r="16" spans="2:5" s="7" customFormat="1" ht="12">
      <c r="B16" s="68"/>
      <c r="C16" s="9"/>
      <c r="D16" s="67"/>
      <c r="E16" s="67"/>
    </row>
    <row r="17" spans="2:5" s="7" customFormat="1" ht="12">
      <c r="B17" s="68"/>
      <c r="C17" s="9"/>
      <c r="D17" s="67"/>
      <c r="E17" s="67"/>
    </row>
    <row r="18" spans="2:5" s="7" customFormat="1" ht="12.75">
      <c r="B18"/>
      <c r="C18"/>
      <c r="D18"/>
      <c r="E18"/>
    </row>
    <row r="19" spans="2:5" s="7" customFormat="1" ht="12.75">
      <c r="B19"/>
      <c r="C19"/>
      <c r="D19"/>
      <c r="E19"/>
    </row>
    <row r="20" spans="2:5" s="7" customFormat="1" ht="12.75">
      <c r="B20"/>
      <c r="C20"/>
      <c r="D20"/>
      <c r="E20"/>
    </row>
    <row r="21" spans="2:5" s="7" customFormat="1" ht="12.75">
      <c r="B21"/>
      <c r="C21"/>
      <c r="D21"/>
      <c r="E21"/>
    </row>
    <row r="22" spans="2:5" s="7" customFormat="1" ht="12.75">
      <c r="B22"/>
      <c r="C22"/>
      <c r="D22"/>
      <c r="E22"/>
    </row>
    <row r="23" spans="2:14" s="7" customFormat="1" ht="13.5" customHeight="1">
      <c r="B23"/>
      <c r="C23"/>
      <c r="D23"/>
      <c r="E23"/>
      <c r="I23" s="10"/>
      <c r="J23" s="10"/>
      <c r="K23" s="10"/>
      <c r="L23" s="10"/>
      <c r="M23" s="10"/>
      <c r="N23" s="10"/>
    </row>
    <row r="24" spans="2:5" s="7" customFormat="1" ht="12.75">
      <c r="B24"/>
      <c r="C24"/>
      <c r="D24"/>
      <c r="E24"/>
    </row>
    <row r="25" spans="2:5" s="7" customFormat="1" ht="12.75" customHeight="1">
      <c r="B25"/>
      <c r="C25"/>
      <c r="D25"/>
      <c r="E25"/>
    </row>
    <row r="26" spans="1:5" s="7" customFormat="1" ht="12.75" customHeight="1">
      <c r="A26" s="16"/>
      <c r="B26" s="68"/>
      <c r="C26" s="9"/>
      <c r="D26" s="67"/>
      <c r="E26" s="67"/>
    </row>
    <row r="27" spans="2:15" s="7" customFormat="1" ht="13.5" thickBot="1">
      <c r="B27" s="457" t="s">
        <v>36</v>
      </c>
      <c r="C27" s="457"/>
      <c r="D27" s="457"/>
      <c r="E27" s="457"/>
      <c r="F27" s="457"/>
      <c r="G27" s="457"/>
      <c r="H27" s="457"/>
      <c r="I27"/>
      <c r="J27"/>
      <c r="K27"/>
      <c r="L27"/>
      <c r="M27"/>
      <c r="N27"/>
      <c r="O27"/>
    </row>
    <row r="28" spans="2:15" s="7" customFormat="1" ht="12.75">
      <c r="B28" s="468" t="s">
        <v>42</v>
      </c>
      <c r="C28" s="466" t="s">
        <v>20</v>
      </c>
      <c r="D28" s="463" t="s">
        <v>50</v>
      </c>
      <c r="E28" s="464"/>
      <c r="F28" s="464"/>
      <c r="G28" s="465"/>
      <c r="I28"/>
      <c r="J28"/>
      <c r="K28"/>
      <c r="L28"/>
      <c r="M28"/>
      <c r="N28"/>
      <c r="O28"/>
    </row>
    <row r="29" spans="2:15" s="7" customFormat="1" ht="36">
      <c r="B29" s="469"/>
      <c r="C29" s="472"/>
      <c r="D29" s="38" t="s">
        <v>52</v>
      </c>
      <c r="E29" s="38" t="s">
        <v>18</v>
      </c>
      <c r="F29" s="38" t="s">
        <v>51</v>
      </c>
      <c r="G29" s="39" t="s">
        <v>16</v>
      </c>
      <c r="I29"/>
      <c r="J29"/>
      <c r="K29"/>
      <c r="L29"/>
      <c r="M29"/>
      <c r="N29"/>
      <c r="O29"/>
    </row>
    <row r="30" spans="2:15" s="7" customFormat="1" ht="12.75">
      <c r="B30" s="49" t="s">
        <v>9</v>
      </c>
      <c r="C30" s="70">
        <f>#N/A</f>
        <v>0.6666666666666667</v>
      </c>
      <c r="D30" s="192">
        <f>$D$5-D6</f>
        <v>184817.3333333333</v>
      </c>
      <c r="E30" s="193">
        <f aca="true" t="shared" si="0" ref="E30:E37">D30*100/$D$5</f>
        <v>28.48520593324483</v>
      </c>
      <c r="F30" s="192">
        <f>E6-$E$5</f>
        <v>399789.33333333326</v>
      </c>
      <c r="G30" s="55">
        <f aca="true" t="shared" si="1" ref="G30:G37">F30*100/$E$5</f>
        <v>163.8982420850096</v>
      </c>
      <c r="H30" s="75"/>
      <c r="I30"/>
      <c r="J30"/>
      <c r="K30"/>
      <c r="L30"/>
      <c r="M30"/>
      <c r="N30"/>
      <c r="O30"/>
    </row>
    <row r="31" spans="2:15" s="7" customFormat="1" ht="12.75">
      <c r="B31" s="49" t="s">
        <v>10</v>
      </c>
      <c r="C31" s="70">
        <f>#N/A</f>
        <v>0</v>
      </c>
      <c r="D31" s="192">
        <f aca="true" t="shared" si="2" ref="D31:D37">$D$5-D7</f>
        <v>184329.3333333333</v>
      </c>
      <c r="E31" s="193">
        <f t="shared" si="0"/>
        <v>28.409992314236746</v>
      </c>
      <c r="F31" s="192">
        <f aca="true" t="shared" si="3" ref="F31:F37">E7-$E$5</f>
        <v>179854.66666666666</v>
      </c>
      <c r="G31" s="55">
        <f t="shared" si="1"/>
        <v>73.73349221619729</v>
      </c>
      <c r="H31" s="75"/>
      <c r="I31"/>
      <c r="J31"/>
      <c r="K31"/>
      <c r="L31"/>
      <c r="M31"/>
      <c r="N31"/>
      <c r="O31"/>
    </row>
    <row r="32" spans="2:15" s="7" customFormat="1" ht="12.75">
      <c r="B32" s="49" t="s">
        <v>339</v>
      </c>
      <c r="C32" s="70">
        <f>#N/A</f>
        <v>0</v>
      </c>
      <c r="D32" s="192">
        <f t="shared" si="2"/>
        <v>170389.3333333333</v>
      </c>
      <c r="E32" s="193">
        <f t="shared" si="0"/>
        <v>26.261472131915646</v>
      </c>
      <c r="F32" s="192">
        <f t="shared" si="3"/>
        <v>221835.99999999997</v>
      </c>
      <c r="G32" s="55">
        <f t="shared" si="1"/>
        <v>90.94422336889976</v>
      </c>
      <c r="H32" s="75"/>
      <c r="I32"/>
      <c r="J32"/>
      <c r="K32"/>
      <c r="L32"/>
      <c r="M32"/>
      <c r="N32"/>
      <c r="O32"/>
    </row>
    <row r="33" spans="2:15" s="7" customFormat="1" ht="12.75">
      <c r="B33" s="49" t="s">
        <v>8</v>
      </c>
      <c r="C33" s="70">
        <f>#N/A</f>
        <v>0</v>
      </c>
      <c r="D33" s="192">
        <f t="shared" si="2"/>
        <v>168195.99999999994</v>
      </c>
      <c r="E33" s="193">
        <f t="shared" si="0"/>
        <v>25.923421849761812</v>
      </c>
      <c r="F33" s="192">
        <f t="shared" si="3"/>
        <v>223777.33333333334</v>
      </c>
      <c r="G33" s="55">
        <f t="shared" si="1"/>
        <v>91.74009532971839</v>
      </c>
      <c r="H33" s="75"/>
      <c r="I33" s="459" t="s">
        <v>133</v>
      </c>
      <c r="J33" s="459"/>
      <c r="K33" s="459"/>
      <c r="L33" s="459"/>
      <c r="M33" s="459"/>
      <c r="N33"/>
      <c r="O33"/>
    </row>
    <row r="34" spans="2:15" s="7" customFormat="1" ht="12.75">
      <c r="B34" s="49" t="s">
        <v>7</v>
      </c>
      <c r="C34" s="70">
        <f>#N/A</f>
        <v>0</v>
      </c>
      <c r="D34" s="192">
        <f t="shared" si="2"/>
        <v>160965.3333333333</v>
      </c>
      <c r="E34" s="193">
        <f t="shared" si="0"/>
        <v>24.808986177956243</v>
      </c>
      <c r="F34" s="192">
        <f t="shared" si="3"/>
        <v>122178.66666666666</v>
      </c>
      <c r="G34" s="55">
        <f t="shared" si="1"/>
        <v>50.08855168794822</v>
      </c>
      <c r="H34" s="75"/>
      <c r="I34"/>
      <c r="J34"/>
      <c r="K34"/>
      <c r="L34"/>
      <c r="M34"/>
      <c r="N34"/>
      <c r="O34"/>
    </row>
    <row r="35" spans="2:15" s="7" customFormat="1" ht="12.75">
      <c r="B35" s="49" t="s">
        <v>144</v>
      </c>
      <c r="C35" s="70">
        <f>#N/A</f>
        <v>1.1666666666666667</v>
      </c>
      <c r="D35" s="192">
        <f t="shared" si="2"/>
        <v>110086.66666666663</v>
      </c>
      <c r="E35" s="193">
        <f t="shared" si="0"/>
        <v>16.96724714044396</v>
      </c>
      <c r="F35" s="192">
        <f t="shared" si="3"/>
        <v>266630.6666666666</v>
      </c>
      <c r="G35" s="55">
        <f t="shared" si="1"/>
        <v>109.30831292635996</v>
      </c>
      <c r="H35" s="75"/>
      <c r="I35"/>
      <c r="J35"/>
      <c r="K35"/>
      <c r="L35"/>
      <c r="M35"/>
      <c r="N35"/>
      <c r="O35"/>
    </row>
    <row r="36" spans="2:15" s="7" customFormat="1" ht="12.75">
      <c r="B36" s="49" t="s">
        <v>146</v>
      </c>
      <c r="C36" s="70">
        <f>#N/A</f>
        <v>0</v>
      </c>
      <c r="D36" s="192">
        <f t="shared" si="2"/>
        <v>77608</v>
      </c>
      <c r="E36" s="193">
        <f t="shared" si="0"/>
        <v>11.961431442580773</v>
      </c>
      <c r="F36" s="192">
        <f t="shared" si="3"/>
        <v>48117.33333333334</v>
      </c>
      <c r="G36" s="55">
        <f t="shared" si="1"/>
        <v>19.726255028861292</v>
      </c>
      <c r="H36" s="75"/>
      <c r="I36"/>
      <c r="J36"/>
      <c r="K36"/>
      <c r="L36"/>
      <c r="M36"/>
      <c r="N36"/>
      <c r="O36"/>
    </row>
    <row r="37" spans="2:15" s="7" customFormat="1" ht="13.5" thickBot="1">
      <c r="B37" s="50" t="s">
        <v>6</v>
      </c>
      <c r="C37" s="71">
        <f>#N/A</f>
        <v>0</v>
      </c>
      <c r="D37" s="194">
        <f t="shared" si="2"/>
        <v>54952</v>
      </c>
      <c r="E37" s="195">
        <f t="shared" si="0"/>
        <v>8.469546704369378</v>
      </c>
      <c r="F37" s="194">
        <f t="shared" si="3"/>
        <v>31159.99999999997</v>
      </c>
      <c r="G37" s="56">
        <f t="shared" si="1"/>
        <v>12.774400909567943</v>
      </c>
      <c r="H37" s="75"/>
      <c r="I37"/>
      <c r="J37"/>
      <c r="K37"/>
      <c r="L37"/>
      <c r="M37"/>
      <c r="N37"/>
      <c r="O37"/>
    </row>
    <row r="38" spans="2:15" s="7" customFormat="1" ht="12.75">
      <c r="B38" s="68"/>
      <c r="C38" s="22"/>
      <c r="D38" s="85"/>
      <c r="E38" s="86"/>
      <c r="F38" s="85"/>
      <c r="G38" s="86"/>
      <c r="H38" s="75"/>
      <c r="I38"/>
      <c r="J38"/>
      <c r="K38"/>
      <c r="L38"/>
      <c r="M38"/>
      <c r="N38"/>
      <c r="O38"/>
    </row>
    <row r="39" spans="2:15" s="7" customFormat="1" ht="12.75">
      <c r="B39" s="68"/>
      <c r="C39" s="22"/>
      <c r="D39" s="85"/>
      <c r="E39" s="86"/>
      <c r="F39" s="85"/>
      <c r="G39" s="86"/>
      <c r="H39" s="75"/>
      <c r="I39"/>
      <c r="J39"/>
      <c r="K39"/>
      <c r="L39"/>
      <c r="M39"/>
      <c r="N39"/>
      <c r="O39"/>
    </row>
    <row r="40" spans="2:15" s="7" customFormat="1" ht="12.75">
      <c r="B40" s="68"/>
      <c r="C40" s="22"/>
      <c r="D40" s="85"/>
      <c r="E40" s="86"/>
      <c r="F40" s="85"/>
      <c r="G40" s="86"/>
      <c r="H40" s="75"/>
      <c r="I40"/>
      <c r="J40"/>
      <c r="K40"/>
      <c r="L40"/>
      <c r="M40"/>
      <c r="N40"/>
      <c r="O40"/>
    </row>
    <row r="41" spans="2:15" s="7" customFormat="1" ht="12.75">
      <c r="B41" s="68"/>
      <c r="C41" s="22"/>
      <c r="D41" s="85"/>
      <c r="E41" s="86"/>
      <c r="F41" s="85"/>
      <c r="G41" s="86"/>
      <c r="H41" s="75"/>
      <c r="I41"/>
      <c r="J41"/>
      <c r="K41"/>
      <c r="L41"/>
      <c r="M41"/>
      <c r="N41"/>
      <c r="O41"/>
    </row>
    <row r="42" spans="2:15" s="7" customFormat="1" ht="12.75">
      <c r="B42" s="68"/>
      <c r="C42" s="22"/>
      <c r="D42" s="85"/>
      <c r="E42" s="86"/>
      <c r="F42" s="85"/>
      <c r="G42" s="86"/>
      <c r="H42" s="75"/>
      <c r="I42"/>
      <c r="J42"/>
      <c r="K42"/>
      <c r="L42"/>
      <c r="M42"/>
      <c r="N42"/>
      <c r="O42"/>
    </row>
    <row r="43" spans="2:15" s="7" customFormat="1" ht="13.5" customHeight="1">
      <c r="B43" s="68"/>
      <c r="C43" s="22"/>
      <c r="D43" s="85"/>
      <c r="E43" s="86"/>
      <c r="F43" s="85"/>
      <c r="G43" s="86"/>
      <c r="H43" s="75"/>
      <c r="I43"/>
      <c r="J43"/>
      <c r="K43"/>
      <c r="L43"/>
      <c r="M43"/>
      <c r="N43"/>
      <c r="O43"/>
    </row>
    <row r="44" spans="2:8" ht="12.75" customHeight="1">
      <c r="B44" s="68"/>
      <c r="C44" s="22"/>
      <c r="D44" s="85"/>
      <c r="E44" s="86"/>
      <c r="F44" s="85"/>
      <c r="G44" s="86"/>
      <c r="H44" s="75"/>
    </row>
    <row r="45" spans="2:8" ht="12.75">
      <c r="B45" s="68"/>
      <c r="C45" s="22"/>
      <c r="D45" s="85"/>
      <c r="E45" s="86"/>
      <c r="F45" s="85"/>
      <c r="G45" s="86"/>
      <c r="H45" s="75"/>
    </row>
    <row r="46" spans="2:8" ht="12.75">
      <c r="B46" s="68"/>
      <c r="C46" s="22"/>
      <c r="D46" s="85"/>
      <c r="E46" s="86"/>
      <c r="F46" s="85"/>
      <c r="G46" s="86"/>
      <c r="H46" s="75"/>
    </row>
    <row r="47" spans="2:8" ht="12.75">
      <c r="B47" s="68"/>
      <c r="C47" s="22"/>
      <c r="D47" s="85"/>
      <c r="E47" s="86"/>
      <c r="F47" s="85"/>
      <c r="G47" s="86"/>
      <c r="H47" s="75"/>
    </row>
    <row r="48" spans="2:8" ht="12.75">
      <c r="B48" s="68"/>
      <c r="C48" s="22"/>
      <c r="D48" s="85"/>
      <c r="E48" s="86"/>
      <c r="F48" s="85"/>
      <c r="G48" s="86"/>
      <c r="H48" s="75"/>
    </row>
    <row r="49" spans="2:8" ht="12.75">
      <c r="B49" s="68"/>
      <c r="C49" s="22"/>
      <c r="D49" s="85"/>
      <c r="E49" s="86"/>
      <c r="F49" s="85"/>
      <c r="G49" s="86"/>
      <c r="H49" s="75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</sheetData>
  <sheetProtection/>
  <mergeCells count="10">
    <mergeCell ref="I33:M33"/>
    <mergeCell ref="B27:H27"/>
    <mergeCell ref="I2:M2"/>
    <mergeCell ref="B2:H2"/>
    <mergeCell ref="D28:G28"/>
    <mergeCell ref="D3:E3"/>
    <mergeCell ref="B28:B29"/>
    <mergeCell ref="B3:B4"/>
    <mergeCell ref="C28:C29"/>
    <mergeCell ref="C3:C4"/>
  </mergeCells>
  <printOptions/>
  <pageMargins left="0.57" right="0.62" top="0.6" bottom="0.61" header="0.36" footer="0.34"/>
  <pageSetup horizontalDpi="200" verticalDpi="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61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3.421875" style="0" customWidth="1"/>
    <col min="2" max="2" width="39.140625" style="0" bestFit="1" customWidth="1"/>
    <col min="3" max="3" width="12.00390625" style="0" customWidth="1"/>
    <col min="4" max="4" width="12.57421875" style="0" bestFit="1" customWidth="1"/>
    <col min="5" max="5" width="13.57421875" style="0" customWidth="1"/>
    <col min="6" max="6" width="14.140625" style="0" bestFit="1" customWidth="1"/>
    <col min="7" max="7" width="14.00390625" style="0" bestFit="1" customWidth="1"/>
    <col min="8" max="8" width="13.421875" style="0" bestFit="1" customWidth="1"/>
    <col min="9" max="9" width="13.57421875" style="0" customWidth="1"/>
    <col min="10" max="10" width="14.8515625" style="0" customWidth="1"/>
    <col min="11" max="11" width="12.57421875" style="0" customWidth="1"/>
    <col min="12" max="12" width="14.57421875" style="0" customWidth="1"/>
    <col min="13" max="13" width="14.421875" style="0" customWidth="1"/>
    <col min="14" max="15" width="14.28125" style="0" customWidth="1"/>
    <col min="16" max="17" width="14.421875" style="0" customWidth="1"/>
    <col min="19" max="19" width="14.140625" style="0" customWidth="1"/>
    <col min="20" max="20" width="13.140625" style="0" customWidth="1"/>
    <col min="21" max="22" width="14.421875" style="0" customWidth="1"/>
    <col min="23" max="23" width="14.28125" style="0" customWidth="1"/>
    <col min="24" max="25" width="14.421875" style="0" customWidth="1"/>
    <col min="26" max="26" width="14.28125" style="0" customWidth="1"/>
  </cols>
  <sheetData>
    <row r="1" s="7" customFormat="1" ht="12">
      <c r="B1" s="90"/>
    </row>
    <row r="2" spans="2:17" s="7" customFormat="1" ht="27.75" customHeight="1" thickBot="1">
      <c r="B2" s="478" t="s">
        <v>17</v>
      </c>
      <c r="C2" s="479"/>
      <c r="D2" s="479"/>
      <c r="E2" s="479"/>
      <c r="F2" s="479"/>
      <c r="G2" s="479"/>
      <c r="H2" s="479"/>
      <c r="I2" s="10"/>
      <c r="J2" s="478" t="s">
        <v>335</v>
      </c>
      <c r="K2" s="479"/>
      <c r="L2" s="479"/>
      <c r="M2" s="479"/>
      <c r="N2" s="479"/>
      <c r="O2" s="479"/>
      <c r="P2" s="479"/>
      <c r="Q2" s="479"/>
    </row>
    <row r="3" spans="1:17" s="7" customFormat="1" ht="27" customHeight="1">
      <c r="A3" s="9"/>
      <c r="B3" s="470" t="s">
        <v>42</v>
      </c>
      <c r="C3" s="480" t="s">
        <v>168</v>
      </c>
      <c r="D3" s="463" t="s">
        <v>44</v>
      </c>
      <c r="E3" s="481"/>
      <c r="F3" s="466" t="s">
        <v>43</v>
      </c>
      <c r="G3" s="482"/>
      <c r="H3" s="484"/>
      <c r="J3" s="470" t="s">
        <v>42</v>
      </c>
      <c r="K3" s="480" t="s">
        <v>168</v>
      </c>
      <c r="L3" s="463" t="s">
        <v>44</v>
      </c>
      <c r="M3" s="481"/>
      <c r="N3" s="466" t="s">
        <v>43</v>
      </c>
      <c r="O3" s="466"/>
      <c r="P3" s="482"/>
      <c r="Q3" s="484"/>
    </row>
    <row r="4" spans="2:17" s="7" customFormat="1" ht="12">
      <c r="B4" s="471"/>
      <c r="C4" s="472"/>
      <c r="D4" s="40" t="s">
        <v>0</v>
      </c>
      <c r="E4" s="40" t="s">
        <v>1</v>
      </c>
      <c r="F4" s="44" t="s">
        <v>13</v>
      </c>
      <c r="G4" s="44" t="s">
        <v>14</v>
      </c>
      <c r="H4" s="45" t="s">
        <v>15</v>
      </c>
      <c r="J4" s="471"/>
      <c r="K4" s="472"/>
      <c r="L4" s="40" t="s">
        <v>0</v>
      </c>
      <c r="M4" s="40" t="s">
        <v>1</v>
      </c>
      <c r="N4" s="44" t="s">
        <v>13</v>
      </c>
      <c r="O4" s="153" t="s">
        <v>14</v>
      </c>
      <c r="P4" s="217" t="s">
        <v>337</v>
      </c>
      <c r="Q4" s="158" t="s">
        <v>341</v>
      </c>
    </row>
    <row r="5" spans="1:28" s="7" customFormat="1" ht="12.75">
      <c r="A5" s="8"/>
      <c r="B5" s="53" t="s">
        <v>2</v>
      </c>
      <c r="C5" s="102">
        <v>5</v>
      </c>
      <c r="D5" s="102">
        <v>613101</v>
      </c>
      <c r="E5" s="101">
        <v>735431</v>
      </c>
      <c r="F5" s="97">
        <v>0.0020486111111111113</v>
      </c>
      <c r="G5" s="100"/>
      <c r="H5" s="54"/>
      <c r="I5" s="15"/>
      <c r="J5" s="53" t="s">
        <v>2</v>
      </c>
      <c r="K5" s="102">
        <v>5</v>
      </c>
      <c r="L5" s="130">
        <v>617360</v>
      </c>
      <c r="M5" s="131">
        <v>740772</v>
      </c>
      <c r="N5" s="97">
        <v>0.002002314814814815</v>
      </c>
      <c r="O5" s="100"/>
      <c r="P5" s="100"/>
      <c r="Q5" s="54"/>
      <c r="AB5" s="72"/>
    </row>
    <row r="6" spans="1:28" s="16" customFormat="1" ht="12.75" customHeight="1">
      <c r="A6" s="9"/>
      <c r="B6" s="49" t="s">
        <v>10</v>
      </c>
      <c r="C6" s="128">
        <v>65</v>
      </c>
      <c r="D6" s="98">
        <v>470977</v>
      </c>
      <c r="E6" s="98">
        <v>575745</v>
      </c>
      <c r="F6" s="99">
        <v>0.002800925925925926</v>
      </c>
      <c r="G6" s="196">
        <f aca="true" t="shared" si="0" ref="G6:G13">F6-$F$5</f>
        <v>0.0007523148148148146</v>
      </c>
      <c r="H6" s="230">
        <f>G6/$F$5</f>
        <v>0.36723163841807893</v>
      </c>
      <c r="I6" s="68"/>
      <c r="J6" s="49" t="s">
        <v>10</v>
      </c>
      <c r="K6" s="128">
        <v>67</v>
      </c>
      <c r="L6" s="127">
        <v>462324</v>
      </c>
      <c r="M6" s="94">
        <v>573764</v>
      </c>
      <c r="N6" s="99">
        <v>0.002777777777777778</v>
      </c>
      <c r="O6" s="152">
        <f>N6-$N$5</f>
        <v>0.000775462962962963</v>
      </c>
      <c r="P6" s="43">
        <f>(O6-G6)</f>
        <v>2.3148148148148442E-05</v>
      </c>
      <c r="Q6" s="157">
        <f>-P6/G6</f>
        <v>-0.03076923076923117</v>
      </c>
      <c r="AA6" s="7"/>
      <c r="AB6" s="72"/>
    </row>
    <row r="7" spans="1:28" s="16" customFormat="1" ht="12.75" customHeight="1">
      <c r="A7" s="9"/>
      <c r="B7" s="49" t="s">
        <v>7</v>
      </c>
      <c r="C7" s="98">
        <v>20</v>
      </c>
      <c r="D7" s="98">
        <v>556852</v>
      </c>
      <c r="E7" s="98">
        <v>672393</v>
      </c>
      <c r="F7" s="99">
        <v>0.0035532407407407405</v>
      </c>
      <c r="G7" s="196">
        <f t="shared" si="0"/>
        <v>0.0015046296296296292</v>
      </c>
      <c r="H7" s="230">
        <f aca="true" t="shared" si="1" ref="H7:H13">G7/$F$5</f>
        <v>0.7344632768361579</v>
      </c>
      <c r="I7" s="68"/>
      <c r="J7" s="49" t="s">
        <v>7</v>
      </c>
      <c r="K7" s="98">
        <v>20</v>
      </c>
      <c r="L7" s="127">
        <v>562148</v>
      </c>
      <c r="M7" s="94">
        <v>676124</v>
      </c>
      <c r="N7" s="99">
        <v>0.0022916666666666667</v>
      </c>
      <c r="O7" s="152">
        <f aca="true" t="shared" si="2" ref="O7:O12">N7-$N$5</f>
        <v>0.00028935185185185184</v>
      </c>
      <c r="P7" s="43">
        <f aca="true" t="shared" si="3" ref="P7:P13">G7-O7</f>
        <v>0.0012152777777777774</v>
      </c>
      <c r="Q7" s="157">
        <f aca="true" t="shared" si="4" ref="Q7:Q13">P7/G7</f>
        <v>0.8076923076923076</v>
      </c>
      <c r="AA7" s="7"/>
      <c r="AB7" s="72"/>
    </row>
    <row r="8" spans="1:28" s="16" customFormat="1" ht="12.75">
      <c r="A8" s="9"/>
      <c r="B8" s="49" t="s">
        <v>146</v>
      </c>
      <c r="C8" s="98">
        <v>31.33</v>
      </c>
      <c r="D8" s="103">
        <v>459354</v>
      </c>
      <c r="E8" s="103">
        <v>667721</v>
      </c>
      <c r="F8" s="99">
        <v>0.0035763888888888894</v>
      </c>
      <c r="G8" s="196">
        <f t="shared" si="0"/>
        <v>0.001527777777777778</v>
      </c>
      <c r="H8" s="230">
        <f t="shared" si="1"/>
        <v>0.7457627118644069</v>
      </c>
      <c r="I8" s="68"/>
      <c r="J8" s="49" t="s">
        <v>146</v>
      </c>
      <c r="K8" s="98">
        <v>33</v>
      </c>
      <c r="L8" s="127">
        <v>453664</v>
      </c>
      <c r="M8" s="94">
        <v>664196</v>
      </c>
      <c r="N8" s="99">
        <v>0.002511574074074074</v>
      </c>
      <c r="O8" s="152">
        <f t="shared" si="2"/>
        <v>0.0005092592592592592</v>
      </c>
      <c r="P8" s="43">
        <f t="shared" si="3"/>
        <v>0.0010185185185185189</v>
      </c>
      <c r="Q8" s="157">
        <f t="shared" si="4"/>
        <v>0.6666666666666667</v>
      </c>
      <c r="AA8" s="7"/>
      <c r="AB8" s="72"/>
    </row>
    <row r="9" spans="1:28" s="16" customFormat="1" ht="12.75">
      <c r="A9" s="9"/>
      <c r="B9" s="49" t="s">
        <v>8</v>
      </c>
      <c r="C9" s="98">
        <v>22</v>
      </c>
      <c r="D9" s="98">
        <v>522939</v>
      </c>
      <c r="E9" s="98">
        <v>632049</v>
      </c>
      <c r="F9" s="99">
        <v>0.00400462962962963</v>
      </c>
      <c r="G9" s="196">
        <f t="shared" si="0"/>
        <v>0.0019560185185185184</v>
      </c>
      <c r="H9" s="230">
        <f t="shared" si="1"/>
        <v>0.9548022598870055</v>
      </c>
      <c r="I9" s="68"/>
      <c r="J9" s="49" t="s">
        <v>8</v>
      </c>
      <c r="K9" s="98">
        <v>19</v>
      </c>
      <c r="L9" s="127">
        <v>540020</v>
      </c>
      <c r="M9" s="94">
        <v>662848</v>
      </c>
      <c r="N9" s="99">
        <v>0.0020949074074074073</v>
      </c>
      <c r="O9" s="152">
        <f t="shared" si="2"/>
        <v>9.259259259259247E-05</v>
      </c>
      <c r="P9" s="43">
        <f t="shared" si="3"/>
        <v>0.001863425925925926</v>
      </c>
      <c r="Q9" s="157">
        <f>P9/G9</f>
        <v>0.9526627218934912</v>
      </c>
      <c r="AA9" s="7"/>
      <c r="AB9" s="72"/>
    </row>
    <row r="10" spans="1:28" s="16" customFormat="1" ht="12.75">
      <c r="A10" s="9"/>
      <c r="B10" s="104" t="s">
        <v>339</v>
      </c>
      <c r="C10" s="105">
        <v>40</v>
      </c>
      <c r="D10" s="105">
        <v>544643</v>
      </c>
      <c r="E10" s="105">
        <v>652727</v>
      </c>
      <c r="F10" s="106">
        <v>0.00431712962962963</v>
      </c>
      <c r="G10" s="197">
        <f t="shared" si="0"/>
        <v>0.0022685185185185187</v>
      </c>
      <c r="H10" s="230">
        <f t="shared" si="1"/>
        <v>1.1073446327683616</v>
      </c>
      <c r="I10" s="163"/>
      <c r="J10" s="104" t="s">
        <v>339</v>
      </c>
      <c r="K10" s="105">
        <v>39</v>
      </c>
      <c r="L10" s="127">
        <v>535992</v>
      </c>
      <c r="M10" s="94">
        <v>662108</v>
      </c>
      <c r="N10" s="106">
        <v>0.004131944444444444</v>
      </c>
      <c r="O10" s="152">
        <f t="shared" si="2"/>
        <v>0.0021296296296296293</v>
      </c>
      <c r="P10" s="43">
        <f t="shared" si="3"/>
        <v>0.00013888888888888935</v>
      </c>
      <c r="Q10" s="157">
        <f t="shared" si="4"/>
        <v>0.06122448979591857</v>
      </c>
      <c r="AA10" s="7"/>
      <c r="AB10" s="72"/>
    </row>
    <row r="11" spans="1:28" s="16" customFormat="1" ht="12.75">
      <c r="A11" s="9"/>
      <c r="B11" s="49" t="s">
        <v>6</v>
      </c>
      <c r="C11" s="109">
        <v>21.67</v>
      </c>
      <c r="D11" s="109">
        <v>537080</v>
      </c>
      <c r="E11" s="109">
        <v>678344</v>
      </c>
      <c r="F11" s="110">
        <v>0.006469907407407407</v>
      </c>
      <c r="G11" s="196">
        <f t="shared" si="0"/>
        <v>0.0044212962962962956</v>
      </c>
      <c r="H11" s="230">
        <f t="shared" si="1"/>
        <v>2.1581920903954797</v>
      </c>
      <c r="I11" s="9"/>
      <c r="J11" s="49" t="s">
        <v>6</v>
      </c>
      <c r="K11" s="109">
        <v>20</v>
      </c>
      <c r="L11" s="127">
        <v>532800</v>
      </c>
      <c r="M11" s="94">
        <v>695584</v>
      </c>
      <c r="N11" s="110">
        <v>0.00633101851851852</v>
      </c>
      <c r="O11" s="152">
        <f t="shared" si="2"/>
        <v>0.004328703703703704</v>
      </c>
      <c r="P11" s="43">
        <f t="shared" si="3"/>
        <v>9.259259259259116E-05</v>
      </c>
      <c r="Q11" s="157">
        <f t="shared" si="4"/>
        <v>0.020942408376963033</v>
      </c>
      <c r="AA11" s="7"/>
      <c r="AB11" s="72"/>
    </row>
    <row r="12" spans="1:28" s="16" customFormat="1" ht="12.75">
      <c r="A12" s="9"/>
      <c r="B12" s="95" t="s">
        <v>144</v>
      </c>
      <c r="C12" s="129">
        <v>35.67</v>
      </c>
      <c r="D12" s="107">
        <v>457029</v>
      </c>
      <c r="E12" s="107">
        <v>557211</v>
      </c>
      <c r="F12" s="108">
        <v>0.008020833333333333</v>
      </c>
      <c r="G12" s="198">
        <f t="shared" si="0"/>
        <v>0.005972222222222222</v>
      </c>
      <c r="H12" s="230">
        <f t="shared" si="1"/>
        <v>2.915254237288135</v>
      </c>
      <c r="J12" s="95" t="s">
        <v>144</v>
      </c>
      <c r="K12" s="129">
        <v>35</v>
      </c>
      <c r="L12" s="127">
        <v>432708</v>
      </c>
      <c r="M12" s="94">
        <v>560716</v>
      </c>
      <c r="N12" s="108">
        <v>0.007870370370370371</v>
      </c>
      <c r="O12" s="152">
        <f t="shared" si="2"/>
        <v>0.005868055555555557</v>
      </c>
      <c r="P12" s="43">
        <f t="shared" si="3"/>
        <v>0.00010416666666666474</v>
      </c>
      <c r="Q12" s="157">
        <f t="shared" si="4"/>
        <v>0.017441860465115956</v>
      </c>
      <c r="AA12" s="7"/>
      <c r="AB12" s="72"/>
    </row>
    <row r="13" spans="1:28" s="16" customFormat="1" ht="13.5" thickBot="1">
      <c r="A13" s="9"/>
      <c r="B13" s="50" t="s">
        <v>9</v>
      </c>
      <c r="C13" s="199">
        <v>5.67</v>
      </c>
      <c r="D13" s="199">
        <v>556821</v>
      </c>
      <c r="E13" s="199">
        <v>664751</v>
      </c>
      <c r="F13" s="200">
        <v>0.010324074074074074</v>
      </c>
      <c r="G13" s="201">
        <f t="shared" si="0"/>
        <v>0.008275462962962964</v>
      </c>
      <c r="H13" s="230">
        <f t="shared" si="1"/>
        <v>4.03954802259887</v>
      </c>
      <c r="J13" s="50" t="s">
        <v>9</v>
      </c>
      <c r="K13" s="199">
        <v>5</v>
      </c>
      <c r="L13" s="218">
        <v>455304</v>
      </c>
      <c r="M13" s="219">
        <v>665524</v>
      </c>
      <c r="N13" s="200">
        <v>0.008263888888888888</v>
      </c>
      <c r="O13" s="220">
        <f>N13-$N$5</f>
        <v>0.006261574074074074</v>
      </c>
      <c r="P13" s="221">
        <f t="shared" si="3"/>
        <v>0.0020138888888888897</v>
      </c>
      <c r="Q13" s="222">
        <f t="shared" si="4"/>
        <v>0.24335664335664345</v>
      </c>
      <c r="AA13" s="7"/>
      <c r="AB13" s="72"/>
    </row>
    <row r="14" spans="1:13" s="16" customFormat="1" ht="12.75">
      <c r="A14" s="9"/>
      <c r="B14" s="68"/>
      <c r="C14" s="85"/>
      <c r="D14" s="85"/>
      <c r="E14" s="85"/>
      <c r="F14" s="33"/>
      <c r="G14" s="88"/>
      <c r="H14" s="89"/>
      <c r="I14" s="9"/>
      <c r="J14" s="9"/>
      <c r="L14"/>
      <c r="M14"/>
    </row>
    <row r="15" spans="1:13" s="16" customFormat="1" ht="12.75">
      <c r="A15" s="9"/>
      <c r="B15"/>
      <c r="C15"/>
      <c r="D15"/>
      <c r="E15"/>
      <c r="F15"/>
      <c r="G15"/>
      <c r="H15"/>
      <c r="J15" s="9"/>
      <c r="L15"/>
      <c r="M15"/>
    </row>
    <row r="16" spans="1:17" s="16" customFormat="1" ht="12.75" customHeight="1" thickBot="1">
      <c r="A16" s="9"/>
      <c r="B16" s="474" t="s">
        <v>300</v>
      </c>
      <c r="C16" s="474"/>
      <c r="D16" s="474"/>
      <c r="E16" s="474"/>
      <c r="F16" s="474"/>
      <c r="G16" s="474"/>
      <c r="H16" s="474"/>
      <c r="I16" s="213"/>
      <c r="J16" s="478" t="s">
        <v>301</v>
      </c>
      <c r="K16" s="479"/>
      <c r="L16" s="479"/>
      <c r="M16" s="479"/>
      <c r="N16" s="479"/>
      <c r="O16" s="479"/>
      <c r="P16" s="479"/>
      <c r="Q16" s="479"/>
    </row>
    <row r="17" spans="1:17" s="16" customFormat="1" ht="12">
      <c r="A17" s="9"/>
      <c r="B17" s="470" t="s">
        <v>42</v>
      </c>
      <c r="C17" s="466" t="s">
        <v>45</v>
      </c>
      <c r="D17" s="466" t="s">
        <v>46</v>
      </c>
      <c r="E17" s="466" t="s">
        <v>50</v>
      </c>
      <c r="F17" s="466"/>
      <c r="G17" s="476"/>
      <c r="H17" s="477"/>
      <c r="I17" s="7"/>
      <c r="J17" s="470" t="s">
        <v>42</v>
      </c>
      <c r="K17" s="480" t="s">
        <v>168</v>
      </c>
      <c r="L17" s="463" t="s">
        <v>44</v>
      </c>
      <c r="M17" s="481"/>
      <c r="N17" s="466" t="s">
        <v>43</v>
      </c>
      <c r="O17" s="482"/>
      <c r="P17" s="483"/>
      <c r="Q17" s="484"/>
    </row>
    <row r="18" spans="1:17" s="16" customFormat="1" ht="36">
      <c r="A18" s="9"/>
      <c r="B18" s="471"/>
      <c r="C18" s="472"/>
      <c r="D18" s="472"/>
      <c r="E18" s="38" t="s">
        <v>48</v>
      </c>
      <c r="F18" s="38" t="s">
        <v>18</v>
      </c>
      <c r="G18" s="38" t="s">
        <v>49</v>
      </c>
      <c r="H18" s="39" t="s">
        <v>16</v>
      </c>
      <c r="I18" s="7"/>
      <c r="J18" s="471"/>
      <c r="K18" s="472"/>
      <c r="L18" s="40" t="s">
        <v>0</v>
      </c>
      <c r="M18" s="40" t="s">
        <v>1</v>
      </c>
      <c r="N18" s="44" t="s">
        <v>13</v>
      </c>
      <c r="O18" s="44" t="s">
        <v>14</v>
      </c>
      <c r="P18" s="217" t="s">
        <v>337</v>
      </c>
      <c r="Q18" s="158" t="s">
        <v>341</v>
      </c>
    </row>
    <row r="19" spans="1:17" s="16" customFormat="1" ht="12.75">
      <c r="A19" s="9"/>
      <c r="B19" s="49" t="s">
        <v>10</v>
      </c>
      <c r="C19" s="202">
        <f aca="true" t="shared" si="5" ref="C19:C26">C6-$C$5</f>
        <v>60</v>
      </c>
      <c r="D19" s="192">
        <f aca="true" t="shared" si="6" ref="D19:D26">C19*100/$C$5</f>
        <v>1200</v>
      </c>
      <c r="E19" s="192">
        <f aca="true" t="shared" si="7" ref="E19:E26">$D$5-D6</f>
        <v>142124</v>
      </c>
      <c r="F19" s="193">
        <f aca="true" t="shared" si="8" ref="F19:F26">E19*100/$D$5</f>
        <v>23.18117243325325</v>
      </c>
      <c r="G19" s="192">
        <f aca="true" t="shared" si="9" ref="G19:G26">$E$5-E6</f>
        <v>159686</v>
      </c>
      <c r="H19" s="203">
        <f aca="true" t="shared" si="10" ref="H19:H26">G19*100/$E$5</f>
        <v>21.7132538606613</v>
      </c>
      <c r="I19" s="7"/>
      <c r="J19" s="53" t="s">
        <v>2</v>
      </c>
      <c r="K19" s="102">
        <v>5</v>
      </c>
      <c r="L19" s="130">
        <v>623816</v>
      </c>
      <c r="M19" s="131">
        <v>754956</v>
      </c>
      <c r="N19" s="216">
        <v>0.0020486111111111113</v>
      </c>
      <c r="O19" s="215"/>
      <c r="P19" s="155"/>
      <c r="Q19" s="54"/>
    </row>
    <row r="20" spans="1:17" s="16" customFormat="1" ht="12.75">
      <c r="A20" s="9"/>
      <c r="B20" s="49" t="s">
        <v>7</v>
      </c>
      <c r="C20" s="202">
        <f t="shared" si="5"/>
        <v>15</v>
      </c>
      <c r="D20" s="192">
        <f t="shared" si="6"/>
        <v>300</v>
      </c>
      <c r="E20" s="192">
        <f t="shared" si="7"/>
        <v>56249</v>
      </c>
      <c r="F20" s="193">
        <f t="shared" si="8"/>
        <v>9.174507952197109</v>
      </c>
      <c r="G20" s="192">
        <f t="shared" si="9"/>
        <v>63038</v>
      </c>
      <c r="H20" s="203">
        <f t="shared" si="10"/>
        <v>8.571572316097635</v>
      </c>
      <c r="I20" s="7"/>
      <c r="J20" s="49" t="s">
        <v>10</v>
      </c>
      <c r="K20" s="128">
        <v>70</v>
      </c>
      <c r="L20" s="127">
        <v>477900</v>
      </c>
      <c r="M20" s="94">
        <v>586524</v>
      </c>
      <c r="N20" s="151">
        <v>0.0027422453703703706</v>
      </c>
      <c r="O20" s="214">
        <f aca="true" t="shared" si="11" ref="O20:O27">N20-$N$19</f>
        <v>0.0006936342592592593</v>
      </c>
      <c r="P20" s="156">
        <f aca="true" t="shared" si="12" ref="P20:P27">G6-O20</f>
        <v>5.868055555555531E-05</v>
      </c>
      <c r="Q20" s="157">
        <f aca="true" t="shared" si="13" ref="Q20:Q27">P20/G6</f>
        <v>0.0779999999999997</v>
      </c>
    </row>
    <row r="21" spans="1:17" s="16" customFormat="1" ht="12.75">
      <c r="A21" s="9"/>
      <c r="B21" s="49" t="s">
        <v>146</v>
      </c>
      <c r="C21" s="202">
        <f t="shared" si="5"/>
        <v>26.33</v>
      </c>
      <c r="D21" s="192">
        <f t="shared" si="6"/>
        <v>526.6</v>
      </c>
      <c r="E21" s="192">
        <f t="shared" si="7"/>
        <v>153747</v>
      </c>
      <c r="F21" s="193">
        <f t="shared" si="8"/>
        <v>25.076944907935236</v>
      </c>
      <c r="G21" s="192">
        <f t="shared" si="9"/>
        <v>67710</v>
      </c>
      <c r="H21" s="203">
        <f t="shared" si="10"/>
        <v>9.206846053538673</v>
      </c>
      <c r="I21" s="7"/>
      <c r="J21" s="49" t="s">
        <v>7</v>
      </c>
      <c r="K21" s="98">
        <v>20</v>
      </c>
      <c r="L21" s="127">
        <v>551280</v>
      </c>
      <c r="M21" s="94">
        <v>674136</v>
      </c>
      <c r="N21" s="151">
        <v>0.003414351851851852</v>
      </c>
      <c r="O21" s="214">
        <f t="shared" si="11"/>
        <v>0.0013657407407407407</v>
      </c>
      <c r="P21" s="156">
        <f t="shared" si="12"/>
        <v>0.00013888888888888848</v>
      </c>
      <c r="Q21" s="157">
        <f t="shared" si="13"/>
        <v>0.09230769230769206</v>
      </c>
    </row>
    <row r="22" spans="2:17" s="7" customFormat="1" ht="12.75">
      <c r="B22" s="49" t="s">
        <v>8</v>
      </c>
      <c r="C22" s="202">
        <f t="shared" si="5"/>
        <v>17</v>
      </c>
      <c r="D22" s="192">
        <f t="shared" si="6"/>
        <v>340</v>
      </c>
      <c r="E22" s="192">
        <f t="shared" si="7"/>
        <v>90162</v>
      </c>
      <c r="F22" s="193">
        <f t="shared" si="8"/>
        <v>14.70589674458205</v>
      </c>
      <c r="G22" s="192">
        <f t="shared" si="9"/>
        <v>103382</v>
      </c>
      <c r="H22" s="203">
        <f t="shared" si="10"/>
        <v>14.057335086500297</v>
      </c>
      <c r="J22" s="49" t="s">
        <v>146</v>
      </c>
      <c r="K22" s="98">
        <v>34</v>
      </c>
      <c r="L22" s="127">
        <v>473080</v>
      </c>
      <c r="M22" s="94">
        <v>650076</v>
      </c>
      <c r="N22" s="151">
        <v>0.0034375</v>
      </c>
      <c r="O22" s="214">
        <f t="shared" si="11"/>
        <v>0.0013888888888888887</v>
      </c>
      <c r="P22" s="156">
        <f t="shared" si="12"/>
        <v>0.00013888888888888935</v>
      </c>
      <c r="Q22" s="157">
        <f t="shared" si="13"/>
        <v>0.09090909090909119</v>
      </c>
    </row>
    <row r="23" spans="2:17" s="7" customFormat="1" ht="12.75">
      <c r="B23" s="104" t="s">
        <v>339</v>
      </c>
      <c r="C23" s="202">
        <f t="shared" si="5"/>
        <v>35</v>
      </c>
      <c r="D23" s="192">
        <f t="shared" si="6"/>
        <v>700</v>
      </c>
      <c r="E23" s="192">
        <f t="shared" si="7"/>
        <v>68458</v>
      </c>
      <c r="F23" s="193">
        <f t="shared" si="8"/>
        <v>11.165860111139926</v>
      </c>
      <c r="G23" s="192">
        <f t="shared" si="9"/>
        <v>82704</v>
      </c>
      <c r="H23" s="203">
        <f t="shared" si="10"/>
        <v>11.245650509701115</v>
      </c>
      <c r="J23" s="49" t="s">
        <v>8</v>
      </c>
      <c r="K23" s="98">
        <v>24</v>
      </c>
      <c r="L23" s="127">
        <v>563992</v>
      </c>
      <c r="M23" s="94">
        <v>652456</v>
      </c>
      <c r="N23" s="151">
        <v>0.003958333333333334</v>
      </c>
      <c r="O23" s="214">
        <f t="shared" si="11"/>
        <v>0.0019097222222222224</v>
      </c>
      <c r="P23" s="156">
        <f t="shared" si="12"/>
        <v>4.6296296296296016E-05</v>
      </c>
      <c r="Q23" s="157">
        <f t="shared" si="13"/>
        <v>0.023668639053254295</v>
      </c>
    </row>
    <row r="24" spans="2:17" s="7" customFormat="1" ht="12" customHeight="1">
      <c r="B24" s="49" t="s">
        <v>6</v>
      </c>
      <c r="C24" s="202">
        <f t="shared" si="5"/>
        <v>16.67</v>
      </c>
      <c r="D24" s="192">
        <f t="shared" si="6"/>
        <v>333.40000000000003</v>
      </c>
      <c r="E24" s="192">
        <f t="shared" si="7"/>
        <v>76021</v>
      </c>
      <c r="F24" s="193">
        <f t="shared" si="8"/>
        <v>12.399425217052329</v>
      </c>
      <c r="G24" s="192">
        <f t="shared" si="9"/>
        <v>57087</v>
      </c>
      <c r="H24" s="203">
        <f t="shared" si="10"/>
        <v>7.762386954044635</v>
      </c>
      <c r="J24" s="104" t="s">
        <v>339</v>
      </c>
      <c r="K24" s="105">
        <v>39</v>
      </c>
      <c r="L24" s="127">
        <v>550496</v>
      </c>
      <c r="M24" s="94">
        <v>668596</v>
      </c>
      <c r="N24" s="151">
        <v>0.004236111111111111</v>
      </c>
      <c r="O24" s="214">
        <f t="shared" si="11"/>
        <v>0.0021874999999999993</v>
      </c>
      <c r="P24" s="156">
        <f t="shared" si="12"/>
        <v>8.101851851851933E-05</v>
      </c>
      <c r="Q24" s="157">
        <f t="shared" si="13"/>
        <v>0.035714285714286066</v>
      </c>
    </row>
    <row r="25" spans="2:17" s="7" customFormat="1" ht="12" customHeight="1">
      <c r="B25" s="95" t="s">
        <v>144</v>
      </c>
      <c r="C25" s="202">
        <f t="shared" si="5"/>
        <v>30.67</v>
      </c>
      <c r="D25" s="192">
        <f t="shared" si="6"/>
        <v>613.4</v>
      </c>
      <c r="E25" s="192">
        <f t="shared" si="7"/>
        <v>156072</v>
      </c>
      <c r="F25" s="193">
        <f t="shared" si="8"/>
        <v>25.45616464497693</v>
      </c>
      <c r="G25" s="192">
        <f t="shared" si="9"/>
        <v>178220</v>
      </c>
      <c r="H25" s="203">
        <f t="shared" si="10"/>
        <v>24.2334087086348</v>
      </c>
      <c r="J25" s="49" t="s">
        <v>6</v>
      </c>
      <c r="K25" s="109">
        <v>23</v>
      </c>
      <c r="L25" s="127">
        <v>529624</v>
      </c>
      <c r="M25" s="94">
        <v>689476</v>
      </c>
      <c r="N25" s="151">
        <v>0.006377314814814815</v>
      </c>
      <c r="O25" s="214">
        <f t="shared" si="11"/>
        <v>0.0043287037037037035</v>
      </c>
      <c r="P25" s="156">
        <f t="shared" si="12"/>
        <v>9.259259259259203E-05</v>
      </c>
      <c r="Q25" s="157">
        <f t="shared" si="13"/>
        <v>0.020942408376963227</v>
      </c>
    </row>
    <row r="26" spans="2:17" s="7" customFormat="1" ht="13.5" thickBot="1">
      <c r="B26" s="50" t="s">
        <v>9</v>
      </c>
      <c r="C26" s="204">
        <f t="shared" si="5"/>
        <v>0.6699999999999999</v>
      </c>
      <c r="D26" s="194">
        <f t="shared" si="6"/>
        <v>13.4</v>
      </c>
      <c r="E26" s="194">
        <f t="shared" si="7"/>
        <v>56280</v>
      </c>
      <c r="F26" s="195">
        <f t="shared" si="8"/>
        <v>9.179564215357665</v>
      </c>
      <c r="G26" s="194">
        <f t="shared" si="9"/>
        <v>70680</v>
      </c>
      <c r="H26" s="205">
        <f t="shared" si="10"/>
        <v>9.610690873786936</v>
      </c>
      <c r="J26" s="95" t="s">
        <v>144</v>
      </c>
      <c r="K26" s="129">
        <v>37</v>
      </c>
      <c r="L26" s="127">
        <v>466968</v>
      </c>
      <c r="M26" s="94">
        <v>576592</v>
      </c>
      <c r="N26" s="151">
        <v>0.007847222222222222</v>
      </c>
      <c r="O26" s="214">
        <f t="shared" si="11"/>
        <v>0.005798611111111111</v>
      </c>
      <c r="P26" s="156">
        <f t="shared" si="12"/>
        <v>0.0001736111111111105</v>
      </c>
      <c r="Q26" s="157">
        <f t="shared" si="13"/>
        <v>0.029069767441860364</v>
      </c>
    </row>
    <row r="27" spans="10:17" s="7" customFormat="1" ht="13.5" thickBot="1">
      <c r="J27" s="50" t="s">
        <v>9</v>
      </c>
      <c r="K27" s="199">
        <v>7</v>
      </c>
      <c r="L27" s="218">
        <v>557220</v>
      </c>
      <c r="M27" s="219">
        <v>671112</v>
      </c>
      <c r="N27" s="223">
        <v>0.010081018518518519</v>
      </c>
      <c r="O27" s="224">
        <f t="shared" si="11"/>
        <v>0.008032407407407408</v>
      </c>
      <c r="P27" s="225">
        <f t="shared" si="12"/>
        <v>0.00024305555555555539</v>
      </c>
      <c r="Q27" s="222">
        <f t="shared" si="13"/>
        <v>0.02937062937062935</v>
      </c>
    </row>
    <row r="28" spans="14:16" s="7" customFormat="1" ht="12.75">
      <c r="N28"/>
      <c r="O28"/>
      <c r="P28"/>
    </row>
    <row r="29" spans="2:13" s="7" customFormat="1" ht="12">
      <c r="B29" s="475" t="s">
        <v>39</v>
      </c>
      <c r="C29" s="475"/>
      <c r="D29" s="475"/>
      <c r="E29" s="475"/>
      <c r="H29" s="212" t="s">
        <v>379</v>
      </c>
      <c r="I29" s="211"/>
      <c r="J29" s="211"/>
      <c r="K29" s="211"/>
      <c r="L29" s="211"/>
      <c r="M29" s="211"/>
    </row>
    <row r="30" spans="14:16" s="7" customFormat="1" ht="12.75">
      <c r="N30"/>
      <c r="O30"/>
      <c r="P30"/>
    </row>
    <row r="31" spans="14:16" s="7" customFormat="1" ht="12.75">
      <c r="N31"/>
      <c r="O31"/>
      <c r="P31"/>
    </row>
    <row r="32" spans="14:16" s="7" customFormat="1" ht="12.75">
      <c r="N32"/>
      <c r="O32"/>
      <c r="P32"/>
    </row>
    <row r="33" spans="14:16" s="7" customFormat="1" ht="12.75">
      <c r="N33"/>
      <c r="O33"/>
      <c r="P33"/>
    </row>
    <row r="34" spans="14:16" s="7" customFormat="1" ht="12.75">
      <c r="N34"/>
      <c r="O34"/>
      <c r="P34"/>
    </row>
    <row r="35" s="7" customFormat="1" ht="12"/>
    <row r="36" s="7" customFormat="1" ht="12"/>
    <row r="37" s="7" customFormat="1" ht="12"/>
    <row r="38" s="7" customFormat="1" ht="12"/>
    <row r="39" s="7" customFormat="1" ht="12"/>
    <row r="40" spans="2:8" s="7" customFormat="1" ht="12">
      <c r="B40" s="68"/>
      <c r="C40" s="85"/>
      <c r="D40" s="85"/>
      <c r="E40" s="85"/>
      <c r="F40" s="86"/>
      <c r="G40" s="85"/>
      <c r="H40" s="86"/>
    </row>
    <row r="41" spans="2:8" s="7" customFormat="1" ht="12">
      <c r="B41" s="68"/>
      <c r="C41" s="85"/>
      <c r="D41" s="85"/>
      <c r="E41" s="85"/>
      <c r="F41" s="86"/>
      <c r="G41" s="85"/>
      <c r="H41" s="86"/>
    </row>
    <row r="42" spans="2:8" s="7" customFormat="1" ht="12">
      <c r="B42" s="68"/>
      <c r="C42" s="85"/>
      <c r="D42" s="85"/>
      <c r="E42" s="85"/>
      <c r="F42" s="86"/>
      <c r="G42" s="85"/>
      <c r="H42" s="86"/>
    </row>
    <row r="43" spans="2:15" ht="12.75">
      <c r="B43" s="68"/>
      <c r="C43" s="85"/>
      <c r="D43" s="85"/>
      <c r="E43" s="85"/>
      <c r="F43" s="86"/>
      <c r="G43" s="85"/>
      <c r="H43" s="86"/>
      <c r="I43" s="7"/>
      <c r="J43" s="7"/>
      <c r="K43" s="7"/>
      <c r="L43" s="7"/>
      <c r="M43" s="7"/>
      <c r="N43" s="7"/>
      <c r="O43" s="7"/>
    </row>
    <row r="44" spans="2:15" ht="13.5" customHeight="1">
      <c r="B44" s="68"/>
      <c r="C44" s="85"/>
      <c r="D44" s="85"/>
      <c r="E44" s="85"/>
      <c r="F44" s="86"/>
      <c r="G44" s="85"/>
      <c r="H44" s="86"/>
      <c r="I44" s="7"/>
      <c r="J44" s="7"/>
      <c r="K44" s="7"/>
      <c r="L44" s="7"/>
      <c r="M44" s="7"/>
      <c r="N44" s="7"/>
      <c r="O44" s="7"/>
    </row>
    <row r="45" spans="2:15" ht="12.75">
      <c r="B45" s="68"/>
      <c r="C45" s="85"/>
      <c r="D45" s="85"/>
      <c r="E45" s="85"/>
      <c r="F45" s="86"/>
      <c r="G45" s="85"/>
      <c r="H45" s="86"/>
      <c r="I45" s="7"/>
      <c r="J45" s="7"/>
      <c r="K45" s="7"/>
      <c r="L45" s="7"/>
      <c r="M45" s="7"/>
      <c r="N45" s="7"/>
      <c r="O45" s="7"/>
    </row>
    <row r="46" spans="2:15" ht="12.75">
      <c r="B46" s="68"/>
      <c r="C46" s="85"/>
      <c r="D46" s="85"/>
      <c r="E46" s="85"/>
      <c r="F46" s="86"/>
      <c r="G46" s="85"/>
      <c r="H46" s="86"/>
      <c r="I46" s="7"/>
      <c r="J46" s="7"/>
      <c r="K46" s="7"/>
      <c r="L46" s="7"/>
      <c r="M46" s="7"/>
      <c r="N46" s="7"/>
      <c r="O46" s="7"/>
    </row>
    <row r="47" spans="2:15" ht="12.75">
      <c r="B47" s="68"/>
      <c r="C47" s="85"/>
      <c r="D47" s="85"/>
      <c r="E47" s="85"/>
      <c r="F47" s="86"/>
      <c r="G47" s="85"/>
      <c r="H47" s="86"/>
      <c r="I47" s="7"/>
      <c r="J47" s="7"/>
      <c r="K47" s="7"/>
      <c r="L47" s="7"/>
      <c r="M47" s="7"/>
      <c r="N47" s="7"/>
      <c r="O47" s="7"/>
    </row>
    <row r="48" spans="2:8" ht="12.75">
      <c r="B48" s="68"/>
      <c r="C48" s="85"/>
      <c r="D48" s="85"/>
      <c r="E48" s="85"/>
      <c r="F48" s="86"/>
      <c r="G48" s="85"/>
      <c r="H48" s="86"/>
    </row>
    <row r="49" spans="2:8" ht="12.75">
      <c r="B49" s="68"/>
      <c r="C49" s="85"/>
      <c r="D49" s="85"/>
      <c r="E49" s="85"/>
      <c r="F49" s="86"/>
      <c r="G49" s="85"/>
      <c r="H49" s="86"/>
    </row>
    <row r="50" spans="2:8" ht="12.75">
      <c r="B50" s="68"/>
      <c r="C50" s="85"/>
      <c r="D50" s="85"/>
      <c r="E50" s="85"/>
      <c r="F50" s="86"/>
      <c r="G50" s="85"/>
      <c r="H50" s="86"/>
    </row>
    <row r="51" spans="2:8" ht="12.75">
      <c r="B51" s="68"/>
      <c r="C51" s="85"/>
      <c r="D51" s="85"/>
      <c r="E51" s="85"/>
      <c r="F51" s="86"/>
      <c r="G51" s="85"/>
      <c r="H51" s="86"/>
    </row>
    <row r="61" spans="2:13" ht="12.75">
      <c r="B61" s="473" t="s">
        <v>40</v>
      </c>
      <c r="C61" s="473"/>
      <c r="D61" s="473"/>
      <c r="E61" s="473"/>
      <c r="F61" s="211"/>
      <c r="G61" s="211"/>
      <c r="H61" s="212" t="s">
        <v>381</v>
      </c>
      <c r="I61" s="211"/>
      <c r="J61" s="211"/>
      <c r="K61" s="211"/>
      <c r="L61" s="211"/>
      <c r="M61" s="211"/>
    </row>
  </sheetData>
  <sheetProtection/>
  <mergeCells count="22">
    <mergeCell ref="B2:H2"/>
    <mergeCell ref="J2:Q2"/>
    <mergeCell ref="J3:J4"/>
    <mergeCell ref="K3:K4"/>
    <mergeCell ref="L3:M3"/>
    <mergeCell ref="C3:C4"/>
    <mergeCell ref="B3:B4"/>
    <mergeCell ref="F3:H3"/>
    <mergeCell ref="D3:E3"/>
    <mergeCell ref="J16:Q16"/>
    <mergeCell ref="J17:J18"/>
    <mergeCell ref="K17:K18"/>
    <mergeCell ref="L17:M17"/>
    <mergeCell ref="N17:Q17"/>
    <mergeCell ref="N3:Q3"/>
    <mergeCell ref="B61:E61"/>
    <mergeCell ref="B16:H16"/>
    <mergeCell ref="B29:E29"/>
    <mergeCell ref="C17:C18"/>
    <mergeCell ref="D17:D18"/>
    <mergeCell ref="B17:B18"/>
    <mergeCell ref="E17:H17"/>
  </mergeCells>
  <printOptions/>
  <pageMargins left="0.42" right="0.58" top="0.62" bottom="1" header="0.5" footer="0.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R55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3.140625" style="0" customWidth="1"/>
    <col min="2" max="2" width="39.140625" style="0" bestFit="1" customWidth="1"/>
    <col min="3" max="3" width="14.140625" style="0" customWidth="1"/>
    <col min="4" max="4" width="8.28125" style="0" bestFit="1" customWidth="1"/>
    <col min="5" max="5" width="13.421875" style="0" bestFit="1" customWidth="1"/>
    <col min="6" max="6" width="14.00390625" style="0" customWidth="1"/>
    <col min="7" max="7" width="12.140625" style="0" bestFit="1" customWidth="1"/>
    <col min="8" max="8" width="9.28125" style="0" bestFit="1" customWidth="1"/>
    <col min="9" max="9" width="13.140625" style="0" customWidth="1"/>
    <col min="10" max="10" width="14.00390625" style="0" customWidth="1"/>
    <col min="11" max="11" width="13.140625" style="0" customWidth="1"/>
    <col min="12" max="12" width="14.8515625" style="0" customWidth="1"/>
    <col min="13" max="13" width="14.140625" style="0" bestFit="1" customWidth="1"/>
    <col min="14" max="14" width="12.140625" style="0" bestFit="1" customWidth="1"/>
    <col min="15" max="15" width="15.28125" style="0" bestFit="1" customWidth="1"/>
    <col min="16" max="16" width="12.8515625" style="0" customWidth="1"/>
    <col min="17" max="17" width="17.00390625" style="0" bestFit="1" customWidth="1"/>
    <col min="18" max="18" width="17.421875" style="0" customWidth="1"/>
    <col min="19" max="19" width="15.8515625" style="0" customWidth="1"/>
    <col min="20" max="20" width="16.7109375" style="0" customWidth="1"/>
    <col min="21" max="21" width="17.00390625" style="0" customWidth="1"/>
    <col min="22" max="22" width="16.7109375" style="0" customWidth="1"/>
  </cols>
  <sheetData>
    <row r="1" ht="12.75">
      <c r="B1" s="93"/>
    </row>
    <row r="2" spans="2:18" s="7" customFormat="1" ht="12.75" customHeight="1" thickBot="1">
      <c r="B2" s="487" t="s">
        <v>380</v>
      </c>
      <c r="C2" s="479"/>
      <c r="D2" s="479"/>
      <c r="E2" s="479"/>
      <c r="F2" s="479"/>
      <c r="G2"/>
      <c r="H2"/>
      <c r="I2"/>
      <c r="J2"/>
      <c r="K2"/>
      <c r="L2"/>
      <c r="M2" s="35"/>
      <c r="N2" s="35"/>
      <c r="O2" s="35"/>
      <c r="P2" s="35"/>
      <c r="Q2" s="35"/>
      <c r="R2" s="35"/>
    </row>
    <row r="3" spans="1:12" s="7" customFormat="1" ht="27.75" customHeight="1">
      <c r="A3" s="9"/>
      <c r="B3" s="470" t="s">
        <v>42</v>
      </c>
      <c r="C3" s="466" t="s">
        <v>47</v>
      </c>
      <c r="D3" s="466" t="s">
        <v>44</v>
      </c>
      <c r="E3" s="466"/>
      <c r="F3" s="485" t="s">
        <v>55</v>
      </c>
      <c r="G3"/>
      <c r="H3"/>
      <c r="I3"/>
      <c r="J3"/>
      <c r="K3"/>
      <c r="L3"/>
    </row>
    <row r="4" spans="2:12" s="7" customFormat="1" ht="15.75" customHeight="1">
      <c r="B4" s="471"/>
      <c r="C4" s="472"/>
      <c r="D4" s="65" t="s">
        <v>0</v>
      </c>
      <c r="E4" s="65" t="s">
        <v>1</v>
      </c>
      <c r="F4" s="486"/>
      <c r="G4"/>
      <c r="H4"/>
      <c r="I4"/>
      <c r="J4"/>
      <c r="K4"/>
      <c r="L4"/>
    </row>
    <row r="5" spans="1:12" s="7" customFormat="1" ht="12.75" customHeight="1">
      <c r="A5" s="8"/>
      <c r="B5" s="49" t="s">
        <v>7</v>
      </c>
      <c r="C5" s="19">
        <v>100</v>
      </c>
      <c r="D5" s="20">
        <v>438932</v>
      </c>
      <c r="E5" s="19">
        <v>543712</v>
      </c>
      <c r="F5" s="208">
        <v>0.0026388888888888885</v>
      </c>
      <c r="G5"/>
      <c r="H5"/>
      <c r="I5"/>
      <c r="J5"/>
      <c r="K5"/>
      <c r="L5"/>
    </row>
    <row r="6" spans="1:12" s="7" customFormat="1" ht="12.75">
      <c r="A6" s="8"/>
      <c r="B6" s="49" t="s">
        <v>146</v>
      </c>
      <c r="C6" s="19">
        <v>23</v>
      </c>
      <c r="D6" s="20">
        <v>461828</v>
      </c>
      <c r="E6" s="20">
        <v>464080</v>
      </c>
      <c r="F6" s="208">
        <v>0.0028124999999999995</v>
      </c>
      <c r="G6"/>
      <c r="H6"/>
      <c r="I6"/>
      <c r="J6"/>
      <c r="K6"/>
      <c r="L6"/>
    </row>
    <row r="7" spans="1:12" s="7" customFormat="1" ht="12.75">
      <c r="A7" s="8"/>
      <c r="B7" s="49" t="s">
        <v>6</v>
      </c>
      <c r="C7" s="19">
        <v>31</v>
      </c>
      <c r="D7" s="19">
        <v>522764</v>
      </c>
      <c r="E7" s="19">
        <v>659660</v>
      </c>
      <c r="F7" s="209">
        <v>0.0028587962962962963</v>
      </c>
      <c r="G7"/>
      <c r="H7"/>
      <c r="I7"/>
      <c r="J7"/>
      <c r="K7"/>
      <c r="L7"/>
    </row>
    <row r="8" spans="1:12" s="7" customFormat="1" ht="12.75">
      <c r="A8" s="8"/>
      <c r="B8" s="49" t="s">
        <v>8</v>
      </c>
      <c r="C8" s="19">
        <v>75</v>
      </c>
      <c r="D8" s="19">
        <v>445784</v>
      </c>
      <c r="E8" s="19">
        <v>427116</v>
      </c>
      <c r="F8" s="208">
        <v>0.0065625</v>
      </c>
      <c r="G8"/>
      <c r="H8"/>
      <c r="I8"/>
      <c r="J8"/>
      <c r="K8"/>
      <c r="L8"/>
    </row>
    <row r="9" spans="1:12" s="7" customFormat="1" ht="12.75">
      <c r="A9" s="8"/>
      <c r="B9" s="49" t="s">
        <v>9</v>
      </c>
      <c r="C9" s="206">
        <v>17</v>
      </c>
      <c r="D9" s="143">
        <v>403448</v>
      </c>
      <c r="E9" s="94">
        <v>538156</v>
      </c>
      <c r="F9" s="208">
        <v>0.009247685185185185</v>
      </c>
      <c r="G9"/>
      <c r="H9"/>
      <c r="I9"/>
      <c r="J9"/>
      <c r="K9"/>
      <c r="L9"/>
    </row>
    <row r="10" spans="1:12" s="7" customFormat="1" ht="12.75">
      <c r="A10" s="8"/>
      <c r="B10" s="49" t="s">
        <v>144</v>
      </c>
      <c r="C10" s="19">
        <v>63</v>
      </c>
      <c r="D10" s="19">
        <v>478424</v>
      </c>
      <c r="E10" s="19">
        <v>567196</v>
      </c>
      <c r="F10" s="208">
        <v>0.009849537037037037</v>
      </c>
      <c r="G10"/>
      <c r="H10"/>
      <c r="I10"/>
      <c r="J10"/>
      <c r="K10"/>
      <c r="L10"/>
    </row>
    <row r="11" spans="1:12" s="7" customFormat="1" ht="12.75">
      <c r="A11" s="8"/>
      <c r="B11" s="49" t="s">
        <v>340</v>
      </c>
      <c r="C11" s="19">
        <v>40</v>
      </c>
      <c r="D11" s="18">
        <v>555004</v>
      </c>
      <c r="E11" s="18">
        <v>414016</v>
      </c>
      <c r="F11" s="208">
        <v>0.011030092592592591</v>
      </c>
      <c r="G11"/>
      <c r="H11"/>
      <c r="I11"/>
      <c r="J11"/>
      <c r="K11"/>
      <c r="L11"/>
    </row>
    <row r="12" spans="1:12" s="7" customFormat="1" ht="13.5" thickBot="1">
      <c r="A12" s="8"/>
      <c r="B12" s="50" t="s">
        <v>10</v>
      </c>
      <c r="C12" s="66">
        <v>40</v>
      </c>
      <c r="D12" s="207">
        <v>393284</v>
      </c>
      <c r="E12" s="207">
        <v>326560</v>
      </c>
      <c r="F12" s="210">
        <v>0.07027777777777779</v>
      </c>
      <c r="G12"/>
      <c r="H12"/>
      <c r="I12"/>
      <c r="J12"/>
      <c r="K12"/>
      <c r="L12"/>
    </row>
    <row r="13" spans="1:15" s="7" customFormat="1" ht="12">
      <c r="A13" s="8"/>
      <c r="B13" s="68"/>
      <c r="C13" s="91"/>
      <c r="D13" s="91"/>
      <c r="E13" s="91"/>
      <c r="F13" s="88"/>
      <c r="G13" s="17"/>
      <c r="H13" s="17"/>
      <c r="I13" s="17"/>
      <c r="J13" s="88"/>
      <c r="K13" s="88"/>
      <c r="L13" s="22"/>
      <c r="N13" s="9"/>
      <c r="O13" s="9"/>
    </row>
    <row r="14" spans="1:12" s="7" customFormat="1" ht="12">
      <c r="A14" s="8"/>
      <c r="D14" s="91"/>
      <c r="E14" s="91"/>
      <c r="F14" s="88"/>
      <c r="G14" s="17"/>
      <c r="H14" s="17"/>
      <c r="I14" s="17"/>
      <c r="J14" s="88"/>
      <c r="K14" s="88"/>
      <c r="L14" s="22"/>
    </row>
    <row r="15" spans="1:12" s="7" customFormat="1" ht="12">
      <c r="A15" s="8"/>
      <c r="D15" s="91"/>
      <c r="E15" s="91"/>
      <c r="L15" s="22"/>
    </row>
    <row r="16" spans="1:12" s="7" customFormat="1" ht="12.75" customHeight="1">
      <c r="A16" s="8"/>
      <c r="B16" s="488" t="s">
        <v>41</v>
      </c>
      <c r="C16" s="488"/>
      <c r="D16" s="488"/>
      <c r="E16" s="488"/>
      <c r="F16" s="488"/>
      <c r="G16" s="488"/>
      <c r="H16" s="17"/>
      <c r="I16" s="17"/>
      <c r="J16" s="88"/>
      <c r="K16" s="88"/>
      <c r="L16" s="22"/>
    </row>
    <row r="17" spans="1:12" s="7" customFormat="1" ht="12">
      <c r="A17" s="8"/>
      <c r="D17" s="22"/>
      <c r="E17" s="91"/>
      <c r="F17" s="88"/>
      <c r="G17" s="17"/>
      <c r="H17" s="17"/>
      <c r="I17" s="17"/>
      <c r="J17" s="88"/>
      <c r="K17" s="88"/>
      <c r="L17" s="22"/>
    </row>
    <row r="18" spans="1:12" s="7" customFormat="1" ht="12">
      <c r="A18" s="8"/>
      <c r="D18" s="22"/>
      <c r="E18" s="91"/>
      <c r="F18" s="88"/>
      <c r="G18" s="17"/>
      <c r="H18" s="17"/>
      <c r="I18" s="17"/>
      <c r="J18" s="88"/>
      <c r="K18" s="88"/>
      <c r="L18" s="22"/>
    </row>
    <row r="19" spans="1:12" s="7" customFormat="1" ht="12">
      <c r="A19" s="8"/>
      <c r="D19" s="22"/>
      <c r="E19" s="91"/>
      <c r="F19" s="88"/>
      <c r="G19" s="17"/>
      <c r="H19" s="17"/>
      <c r="I19" s="17"/>
      <c r="J19" s="88"/>
      <c r="K19" s="88"/>
      <c r="L19" s="22"/>
    </row>
    <row r="20" spans="4:12" s="7" customFormat="1" ht="12">
      <c r="D20" s="22"/>
      <c r="E20" s="91"/>
      <c r="F20" s="88"/>
      <c r="G20" s="17"/>
      <c r="H20" s="17"/>
      <c r="I20" s="17"/>
      <c r="J20" s="88"/>
      <c r="K20" s="88"/>
      <c r="L20" s="22"/>
    </row>
    <row r="21" spans="4:12" s="7" customFormat="1" ht="12">
      <c r="D21" s="46"/>
      <c r="E21" s="91"/>
      <c r="F21" s="88"/>
      <c r="G21" s="17"/>
      <c r="H21" s="17"/>
      <c r="I21" s="17"/>
      <c r="J21" s="88"/>
      <c r="K21" s="88"/>
      <c r="L21" s="22"/>
    </row>
    <row r="22" spans="4:12" s="7" customFormat="1" ht="12">
      <c r="D22" s="46"/>
      <c r="E22" s="91"/>
      <c r="F22" s="88"/>
      <c r="G22" s="17"/>
      <c r="H22" s="17"/>
      <c r="I22" s="17"/>
      <c r="J22" s="88"/>
      <c r="K22" s="88"/>
      <c r="L22" s="22"/>
    </row>
    <row r="23" spans="2:12" s="7" customFormat="1" ht="12.75">
      <c r="B23"/>
      <c r="C23"/>
      <c r="D23" s="46"/>
      <c r="E23" s="91"/>
      <c r="F23" s="88"/>
      <c r="G23" s="17"/>
      <c r="H23" s="17"/>
      <c r="I23" s="17"/>
      <c r="J23" s="88"/>
      <c r="K23" s="88"/>
      <c r="L23" s="22"/>
    </row>
    <row r="24" spans="2:12" s="7" customFormat="1" ht="12">
      <c r="B24" s="68"/>
      <c r="C24" s="88"/>
      <c r="D24" s="46"/>
      <c r="E24" s="91"/>
      <c r="F24" s="88"/>
      <c r="G24" s="17"/>
      <c r="H24" s="17"/>
      <c r="I24" s="17"/>
      <c r="J24" s="88"/>
      <c r="K24" s="88"/>
      <c r="L24" s="22"/>
    </row>
    <row r="25" spans="2:4" s="7" customFormat="1" ht="12">
      <c r="B25" s="68"/>
      <c r="C25" s="88"/>
      <c r="D25" s="46"/>
    </row>
    <row r="26" spans="2:15" s="7" customFormat="1" ht="12">
      <c r="B26" s="68"/>
      <c r="C26" s="88"/>
      <c r="D26" s="46"/>
      <c r="L26" s="21"/>
      <c r="M26" s="21"/>
      <c r="N26" s="21"/>
      <c r="O26" s="21"/>
    </row>
    <row r="27" spans="2:15" s="7" customFormat="1" ht="12">
      <c r="B27" s="68"/>
      <c r="C27" s="88"/>
      <c r="D27" s="46"/>
      <c r="M27" s="21"/>
      <c r="N27" s="21"/>
      <c r="O27" s="21"/>
    </row>
    <row r="28" spans="2:15" s="7" customFormat="1" ht="12">
      <c r="B28" s="68"/>
      <c r="C28" s="88"/>
      <c r="M28" s="21"/>
      <c r="N28" s="21"/>
      <c r="O28" s="21"/>
    </row>
    <row r="29" spans="2:3" s="7" customFormat="1" ht="12">
      <c r="B29" s="68"/>
      <c r="C29" s="88"/>
    </row>
    <row r="30" spans="2:3" s="7" customFormat="1" ht="13.5" customHeight="1">
      <c r="B30" s="68"/>
      <c r="C30" s="88"/>
    </row>
    <row r="31" spans="2:12" s="7" customFormat="1" ht="13.5" customHeight="1">
      <c r="B31" s="68"/>
      <c r="C31" s="88"/>
      <c r="F31" s="21"/>
      <c r="G31" s="21"/>
      <c r="H31" s="21"/>
      <c r="I31" s="21"/>
      <c r="J31" s="21"/>
      <c r="K31" s="21"/>
      <c r="L31" s="21"/>
    </row>
    <row r="32" spans="2:12" s="7" customFormat="1" ht="12">
      <c r="B32" s="68"/>
      <c r="C32" s="88"/>
      <c r="F32" s="21"/>
      <c r="G32" s="21"/>
      <c r="H32" s="21"/>
      <c r="I32" s="21"/>
      <c r="J32" s="21"/>
      <c r="K32" s="21"/>
      <c r="L32" s="21"/>
    </row>
    <row r="33" spans="2:12" s="7" customFormat="1" ht="12">
      <c r="B33" s="68"/>
      <c r="C33" s="88"/>
      <c r="F33" s="21"/>
      <c r="G33" s="21"/>
      <c r="H33" s="21"/>
      <c r="I33" s="21"/>
      <c r="J33" s="21"/>
      <c r="K33" s="21"/>
      <c r="L33" s="21"/>
    </row>
    <row r="34" spans="2:12" s="7" customFormat="1" ht="12.75">
      <c r="B34"/>
      <c r="C34"/>
      <c r="F34" s="17"/>
      <c r="G34" s="22"/>
      <c r="H34" s="17"/>
      <c r="I34" s="17"/>
      <c r="J34" s="17"/>
      <c r="K34" s="17"/>
      <c r="L34" s="17"/>
    </row>
    <row r="35" spans="2:12" s="7" customFormat="1" ht="12.75">
      <c r="B35"/>
      <c r="C35"/>
      <c r="F35" s="17"/>
      <c r="G35" s="22"/>
      <c r="H35" s="17"/>
      <c r="I35" s="17"/>
      <c r="J35" s="17"/>
      <c r="K35" s="17"/>
      <c r="L35" s="17"/>
    </row>
    <row r="36" spans="2:12" s="7" customFormat="1" ht="12.75">
      <c r="B36"/>
      <c r="C36"/>
      <c r="F36" s="17"/>
      <c r="G36" s="22"/>
      <c r="H36" s="17"/>
      <c r="I36" s="17"/>
      <c r="J36" s="17"/>
      <c r="K36" s="17"/>
      <c r="L36" s="17"/>
    </row>
    <row r="37" spans="2:12" s="7" customFormat="1" ht="12.75">
      <c r="B37"/>
      <c r="C37"/>
      <c r="F37" s="17"/>
      <c r="G37" s="22"/>
      <c r="H37" s="17"/>
      <c r="I37" s="17"/>
      <c r="J37" s="17"/>
      <c r="K37" s="17"/>
      <c r="L37" s="17"/>
    </row>
    <row r="38" spans="2:12" s="7" customFormat="1" ht="12.75">
      <c r="B38"/>
      <c r="C38"/>
      <c r="F38" s="17"/>
      <c r="G38" s="22"/>
      <c r="H38" s="17"/>
      <c r="I38" s="17"/>
      <c r="J38" s="17"/>
      <c r="K38" s="17"/>
      <c r="L38" s="17"/>
    </row>
    <row r="39" spans="6:12" ht="12.75">
      <c r="F39" s="17"/>
      <c r="G39" s="22"/>
      <c r="H39" s="17"/>
      <c r="I39" s="17"/>
      <c r="J39" s="17"/>
      <c r="K39" s="17"/>
      <c r="L39" s="17"/>
    </row>
    <row r="40" spans="4:12" ht="12.75">
      <c r="D40" s="3"/>
      <c r="F40" s="17"/>
      <c r="G40" s="22"/>
      <c r="H40" s="17"/>
      <c r="I40" s="17"/>
      <c r="J40" s="17"/>
      <c r="K40" s="17"/>
      <c r="L40" s="17"/>
    </row>
    <row r="41" spans="4:12" ht="12.75">
      <c r="D41" s="3"/>
      <c r="F41" s="17"/>
      <c r="G41" s="22"/>
      <c r="H41" s="17"/>
      <c r="I41" s="17"/>
      <c r="J41" s="17"/>
      <c r="K41" s="17"/>
      <c r="L41" s="17"/>
    </row>
    <row r="42" spans="4:12" ht="12.75">
      <c r="D42" s="3"/>
      <c r="F42" s="17"/>
      <c r="G42" s="22"/>
      <c r="H42" s="17"/>
      <c r="I42" s="17"/>
      <c r="J42" s="17"/>
      <c r="K42" s="17"/>
      <c r="L42" s="17"/>
    </row>
    <row r="43" spans="4:12" ht="12.75">
      <c r="D43" s="3"/>
      <c r="F43" s="17"/>
      <c r="G43" s="22"/>
      <c r="H43" s="17"/>
      <c r="I43" s="17"/>
      <c r="J43" s="17"/>
      <c r="K43" s="17"/>
      <c r="L43" s="17"/>
    </row>
    <row r="44" spans="6:12" ht="12.75">
      <c r="F44" s="4"/>
      <c r="G44" s="3"/>
      <c r="H44" s="4"/>
      <c r="I44" s="4"/>
      <c r="J44" s="4"/>
      <c r="K44" s="4"/>
      <c r="L44" s="4"/>
    </row>
    <row r="45" spans="2:12" ht="12.75">
      <c r="B45" s="68"/>
      <c r="C45" s="88"/>
      <c r="F45" s="4"/>
      <c r="G45" s="3"/>
      <c r="H45" s="4"/>
      <c r="I45" s="4"/>
      <c r="J45" s="4"/>
      <c r="K45" s="4"/>
      <c r="L45" s="4"/>
    </row>
    <row r="46" spans="2:12" ht="12.75">
      <c r="B46" s="68"/>
      <c r="C46" s="88"/>
      <c r="F46" s="4"/>
      <c r="G46" s="3"/>
      <c r="H46" s="4"/>
      <c r="I46" s="4"/>
      <c r="J46" s="4"/>
      <c r="K46" s="4"/>
      <c r="L46" s="4"/>
    </row>
    <row r="47" spans="2:12" ht="12.75">
      <c r="B47" s="68"/>
      <c r="C47" s="88"/>
      <c r="F47" s="4"/>
      <c r="G47" s="3"/>
      <c r="H47" s="4"/>
      <c r="I47" s="4"/>
      <c r="J47" s="4"/>
      <c r="K47" s="4"/>
      <c r="L47" s="4"/>
    </row>
    <row r="48" spans="2:12" ht="12.75">
      <c r="B48" s="68"/>
      <c r="C48" s="88"/>
      <c r="F48" s="4"/>
      <c r="G48" s="3"/>
      <c r="H48" s="4"/>
      <c r="I48" s="4"/>
      <c r="J48" s="4"/>
      <c r="K48" s="4"/>
      <c r="L48" s="4"/>
    </row>
    <row r="49" spans="2:3" ht="12.75">
      <c r="B49" s="68"/>
      <c r="C49" s="88"/>
    </row>
    <row r="50" spans="2:3" ht="12.75">
      <c r="B50" s="68"/>
      <c r="C50" s="88"/>
    </row>
    <row r="51" spans="2:3" ht="12.75">
      <c r="B51" s="68"/>
      <c r="C51" s="88"/>
    </row>
    <row r="52" spans="2:3" ht="12.75">
      <c r="B52" s="68"/>
      <c r="C52" s="88"/>
    </row>
    <row r="53" spans="2:3" ht="12.75">
      <c r="B53" s="68"/>
      <c r="C53" s="88"/>
    </row>
    <row r="54" spans="2:3" ht="12.75">
      <c r="B54" s="68"/>
      <c r="C54" s="92"/>
    </row>
    <row r="55" spans="2:11" ht="12.75">
      <c r="B55" s="68"/>
      <c r="C55" s="88"/>
      <c r="F55" s="488"/>
      <c r="G55" s="488"/>
      <c r="H55" s="488"/>
      <c r="I55" s="488"/>
      <c r="J55" s="488"/>
      <c r="K55" s="488"/>
    </row>
  </sheetData>
  <sheetProtection/>
  <mergeCells count="7">
    <mergeCell ref="B3:B4"/>
    <mergeCell ref="F3:F4"/>
    <mergeCell ref="B2:F2"/>
    <mergeCell ref="D3:E3"/>
    <mergeCell ref="F55:K55"/>
    <mergeCell ref="C3:C4"/>
    <mergeCell ref="B16:G16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X17"/>
  <sheetViews>
    <sheetView zoomScalePageLayoutView="0" workbookViewId="0" topLeftCell="A7">
      <selection activeCell="L26" sqref="L26"/>
    </sheetView>
  </sheetViews>
  <sheetFormatPr defaultColWidth="9.140625" defaultRowHeight="12.75"/>
  <cols>
    <col min="2" max="2" width="19.140625" style="0" customWidth="1"/>
    <col min="3" max="8" width="14.28125" style="0" customWidth="1"/>
    <col min="9" max="9" width="9.28125" style="0" customWidth="1"/>
    <col min="10" max="10" width="18.140625" style="0" customWidth="1"/>
    <col min="11" max="12" width="14.28125" style="0" customWidth="1"/>
    <col min="13" max="13" width="14.57421875" style="0" customWidth="1"/>
    <col min="14" max="16" width="14.28125" style="0" customWidth="1"/>
    <col min="17" max="17" width="10.57421875" style="0" customWidth="1"/>
    <col min="18" max="18" width="17.28125" style="0" customWidth="1"/>
    <col min="19" max="20" width="14.28125" style="0" customWidth="1"/>
    <col min="21" max="21" width="13.7109375" style="0" customWidth="1"/>
    <col min="22" max="28" width="14.28125" style="0" customWidth="1"/>
  </cols>
  <sheetData>
    <row r="2" spans="2:24" ht="13.5" customHeight="1" thickBot="1">
      <c r="B2" s="493" t="s">
        <v>382</v>
      </c>
      <c r="C2" s="494"/>
      <c r="D2" s="494"/>
      <c r="E2" s="494"/>
      <c r="F2" s="494"/>
      <c r="G2" s="494"/>
      <c r="H2" s="494"/>
      <c r="J2" s="495" t="s">
        <v>383</v>
      </c>
      <c r="K2" s="495"/>
      <c r="L2" s="495"/>
      <c r="M2" s="495"/>
      <c r="N2" s="495"/>
      <c r="O2" s="495"/>
      <c r="P2" s="495"/>
      <c r="R2" s="489" t="s">
        <v>336</v>
      </c>
      <c r="S2" s="489"/>
      <c r="T2" s="489"/>
      <c r="U2" s="489"/>
      <c r="V2" s="489"/>
      <c r="W2" s="489"/>
      <c r="X2" s="489"/>
    </row>
    <row r="3" spans="2:24" ht="12.75" customHeight="1">
      <c r="B3" s="470" t="s">
        <v>42</v>
      </c>
      <c r="C3" s="480" t="s">
        <v>168</v>
      </c>
      <c r="D3" s="463" t="s">
        <v>44</v>
      </c>
      <c r="E3" s="481"/>
      <c r="F3" s="466" t="s">
        <v>43</v>
      </c>
      <c r="G3" s="482"/>
      <c r="H3" s="484"/>
      <c r="J3" s="468" t="s">
        <v>42</v>
      </c>
      <c r="K3" s="490" t="s">
        <v>168</v>
      </c>
      <c r="L3" s="463" t="s">
        <v>44</v>
      </c>
      <c r="M3" s="481"/>
      <c r="N3" s="463" t="s">
        <v>43</v>
      </c>
      <c r="O3" s="464"/>
      <c r="P3" s="465"/>
      <c r="R3" s="468" t="s">
        <v>42</v>
      </c>
      <c r="S3" s="490" t="s">
        <v>168</v>
      </c>
      <c r="T3" s="463" t="s">
        <v>44</v>
      </c>
      <c r="U3" s="481"/>
      <c r="V3" s="463" t="s">
        <v>384</v>
      </c>
      <c r="W3" s="464"/>
      <c r="X3" s="465"/>
    </row>
    <row r="4" spans="2:24" ht="12.75">
      <c r="B4" s="471"/>
      <c r="C4" s="472"/>
      <c r="D4" s="40" t="s">
        <v>0</v>
      </c>
      <c r="E4" s="40" t="s">
        <v>1</v>
      </c>
      <c r="F4" s="44" t="s">
        <v>13</v>
      </c>
      <c r="G4" s="44" t="s">
        <v>14</v>
      </c>
      <c r="H4" s="45" t="s">
        <v>15</v>
      </c>
      <c r="J4" s="492"/>
      <c r="K4" s="491"/>
      <c r="L4" s="40" t="s">
        <v>0</v>
      </c>
      <c r="M4" s="40" t="s">
        <v>1</v>
      </c>
      <c r="N4" s="44" t="s">
        <v>13</v>
      </c>
      <c r="O4" s="44" t="s">
        <v>14</v>
      </c>
      <c r="P4" s="45" t="s">
        <v>15</v>
      </c>
      <c r="R4" s="492"/>
      <c r="S4" s="491"/>
      <c r="T4" s="40" t="s">
        <v>0</v>
      </c>
      <c r="U4" s="40" t="s">
        <v>1</v>
      </c>
      <c r="V4" s="44" t="s">
        <v>13</v>
      </c>
      <c r="W4" s="44" t="s">
        <v>14</v>
      </c>
      <c r="X4" s="45" t="s">
        <v>15</v>
      </c>
    </row>
    <row r="5" spans="2:24" ht="12.75">
      <c r="B5" s="144" t="s">
        <v>2</v>
      </c>
      <c r="C5" s="145">
        <v>8.67</v>
      </c>
      <c r="D5" s="226">
        <v>386235</v>
      </c>
      <c r="E5" s="226">
        <v>737177</v>
      </c>
      <c r="F5" s="137">
        <v>0.0005671296296296296</v>
      </c>
      <c r="G5" s="148"/>
      <c r="H5" s="149"/>
      <c r="J5" s="144" t="s">
        <v>2</v>
      </c>
      <c r="K5" s="145">
        <v>12</v>
      </c>
      <c r="L5" s="146">
        <v>372532</v>
      </c>
      <c r="M5" s="147">
        <v>605256</v>
      </c>
      <c r="N5" s="137">
        <v>0.0005671296296296296</v>
      </c>
      <c r="O5" s="148"/>
      <c r="P5" s="149"/>
      <c r="R5" s="144" t="s">
        <v>2</v>
      </c>
      <c r="S5" s="145">
        <v>10</v>
      </c>
      <c r="T5" s="146">
        <v>462312</v>
      </c>
      <c r="U5" s="147">
        <v>594904</v>
      </c>
      <c r="V5" s="236">
        <v>0.0005902777777777778</v>
      </c>
      <c r="W5" s="148"/>
      <c r="X5" s="149"/>
    </row>
    <row r="6" spans="2:24" ht="12.75">
      <c r="B6" s="49" t="s">
        <v>9</v>
      </c>
      <c r="C6" s="98">
        <v>21.67</v>
      </c>
      <c r="D6" s="132">
        <v>254549</v>
      </c>
      <c r="E6" s="132">
        <v>636580</v>
      </c>
      <c r="F6" s="97">
        <v>0.0005787037037037038</v>
      </c>
      <c r="G6" s="196">
        <f aca="true" t="shared" si="0" ref="G6:G13">F6-$F$5</f>
        <v>1.1574074074074221E-05</v>
      </c>
      <c r="H6" s="230">
        <f>G6/$F$5</f>
        <v>0.020408163265306384</v>
      </c>
      <c r="J6" s="49" t="s">
        <v>9</v>
      </c>
      <c r="K6" s="98">
        <v>26</v>
      </c>
      <c r="L6" s="142">
        <v>345124</v>
      </c>
      <c r="M6" s="143">
        <v>672588</v>
      </c>
      <c r="N6" s="150">
        <v>0.0005902777777777778</v>
      </c>
      <c r="O6" s="196">
        <f aca="true" t="shared" si="1" ref="O6:O13">N6-$F$5</f>
        <v>2.3148148148148225E-05</v>
      </c>
      <c r="P6" s="230">
        <f>O6/$F$5</f>
        <v>0.04081632653061239</v>
      </c>
      <c r="Q6" s="400"/>
      <c r="R6" s="49" t="s">
        <v>9</v>
      </c>
      <c r="S6" s="98">
        <v>22</v>
      </c>
      <c r="T6" s="142">
        <v>402456</v>
      </c>
      <c r="U6" s="143">
        <v>713296</v>
      </c>
      <c r="V6" s="150">
        <v>0.0006018518518518519</v>
      </c>
      <c r="W6" s="43">
        <f aca="true" t="shared" si="2" ref="W6:W13">V6-$V$5</f>
        <v>1.1574074074074112E-05</v>
      </c>
      <c r="X6" s="157">
        <f>W6/$V$5</f>
        <v>0.019607843137254968</v>
      </c>
    </row>
    <row r="7" spans="2:24" ht="12.75">
      <c r="B7" s="49" t="s">
        <v>8</v>
      </c>
      <c r="C7" s="98">
        <v>63.67</v>
      </c>
      <c r="D7" s="132">
        <v>260615</v>
      </c>
      <c r="E7" s="132">
        <v>568536</v>
      </c>
      <c r="F7" s="97">
        <v>0.0006481481481481481</v>
      </c>
      <c r="G7" s="196">
        <f t="shared" si="0"/>
        <v>8.101851851851857E-05</v>
      </c>
      <c r="H7" s="230">
        <f aca="true" t="shared" si="3" ref="H7:H13">G7/$F$5</f>
        <v>0.14285714285714296</v>
      </c>
      <c r="J7" s="49" t="s">
        <v>8</v>
      </c>
      <c r="K7" s="232">
        <v>65</v>
      </c>
      <c r="L7" s="142">
        <v>294496</v>
      </c>
      <c r="M7" s="143">
        <v>537788</v>
      </c>
      <c r="N7" s="150">
        <v>0.0005842592592592592</v>
      </c>
      <c r="O7" s="196">
        <f t="shared" si="1"/>
        <v>1.7129629629629634E-05</v>
      </c>
      <c r="P7" s="230">
        <f aca="true" t="shared" si="4" ref="P7:P13">O7/$F$5</f>
        <v>0.030204081632653073</v>
      </c>
      <c r="Q7" s="400"/>
      <c r="R7" s="49" t="s">
        <v>8</v>
      </c>
      <c r="S7" s="232">
        <v>65</v>
      </c>
      <c r="T7" s="142">
        <v>286364</v>
      </c>
      <c r="U7" s="143">
        <v>559756</v>
      </c>
      <c r="V7" s="150">
        <v>0.000636574074074074</v>
      </c>
      <c r="W7" s="43">
        <f t="shared" si="2"/>
        <v>4.629629629629623E-05</v>
      </c>
      <c r="X7" s="157">
        <f aca="true" t="shared" si="5" ref="X7:X13">W7/$V$5</f>
        <v>0.0784313725490195</v>
      </c>
    </row>
    <row r="8" spans="2:24" ht="12.75">
      <c r="B8" s="49" t="s">
        <v>144</v>
      </c>
      <c r="C8" s="133">
        <v>12.33</v>
      </c>
      <c r="D8" s="132">
        <v>240927</v>
      </c>
      <c r="E8" s="132">
        <v>550957</v>
      </c>
      <c r="F8" s="97">
        <v>0.0007291666666666667</v>
      </c>
      <c r="G8" s="196">
        <f t="shared" si="0"/>
        <v>0.00016203703703703714</v>
      </c>
      <c r="H8" s="230">
        <f t="shared" si="3"/>
        <v>0.2857142857142859</v>
      </c>
      <c r="J8" s="49" t="s">
        <v>144</v>
      </c>
      <c r="K8" s="133">
        <v>12</v>
      </c>
      <c r="L8" s="142">
        <v>277724</v>
      </c>
      <c r="M8" s="143">
        <v>430692</v>
      </c>
      <c r="N8" s="150">
        <v>0.0007407407407407407</v>
      </c>
      <c r="O8" s="196">
        <f t="shared" si="1"/>
        <v>0.00017361111111111114</v>
      </c>
      <c r="P8" s="230">
        <f t="shared" si="4"/>
        <v>0.30612244897959195</v>
      </c>
      <c r="Q8" s="400"/>
      <c r="R8" s="49" t="s">
        <v>144</v>
      </c>
      <c r="S8" s="133">
        <v>15</v>
      </c>
      <c r="T8" s="142">
        <v>262736</v>
      </c>
      <c r="U8" s="143">
        <v>461488</v>
      </c>
      <c r="V8" s="150">
        <v>0.0006069444444444445</v>
      </c>
      <c r="W8" s="43">
        <f t="shared" si="2"/>
        <v>1.6666666666666674E-05</v>
      </c>
      <c r="X8" s="157">
        <f t="shared" si="5"/>
        <v>0.02823529411764707</v>
      </c>
    </row>
    <row r="9" spans="2:24" ht="12.75">
      <c r="B9" s="49" t="s">
        <v>7</v>
      </c>
      <c r="C9" s="133">
        <v>14.67</v>
      </c>
      <c r="D9" s="132">
        <v>395849</v>
      </c>
      <c r="E9" s="132">
        <v>594221</v>
      </c>
      <c r="F9" s="97">
        <v>0.000775462962962963</v>
      </c>
      <c r="G9" s="196">
        <f t="shared" si="0"/>
        <v>0.00020833333333333348</v>
      </c>
      <c r="H9" s="230">
        <f t="shared" si="3"/>
        <v>0.3673469387755105</v>
      </c>
      <c r="J9" s="49" t="s">
        <v>7</v>
      </c>
      <c r="K9" s="133">
        <v>14</v>
      </c>
      <c r="L9" s="142">
        <v>391512</v>
      </c>
      <c r="M9" s="143">
        <v>456592</v>
      </c>
      <c r="N9" s="150">
        <v>0.000782986111111111</v>
      </c>
      <c r="O9" s="196">
        <f t="shared" si="1"/>
        <v>0.00021585648148148148</v>
      </c>
      <c r="P9" s="230">
        <f t="shared" si="4"/>
        <v>0.3806122448979592</v>
      </c>
      <c r="Q9" s="400"/>
      <c r="R9" s="49" t="s">
        <v>7</v>
      </c>
      <c r="S9" s="133">
        <v>14</v>
      </c>
      <c r="T9" s="142">
        <v>421964</v>
      </c>
      <c r="U9" s="143">
        <v>527636</v>
      </c>
      <c r="V9" s="150">
        <v>0.0007416666666666666</v>
      </c>
      <c r="W9" s="43">
        <f t="shared" si="2"/>
        <v>0.00015138888888888884</v>
      </c>
      <c r="X9" s="157">
        <f t="shared" si="5"/>
        <v>0.256470588235294</v>
      </c>
    </row>
    <row r="10" spans="2:24" ht="12.75">
      <c r="B10" s="104" t="s">
        <v>6</v>
      </c>
      <c r="C10" s="134">
        <v>8.67</v>
      </c>
      <c r="D10" s="132">
        <v>346892</v>
      </c>
      <c r="E10" s="132">
        <v>669045</v>
      </c>
      <c r="F10" s="97">
        <v>0.000775462962962963</v>
      </c>
      <c r="G10" s="196">
        <f t="shared" si="0"/>
        <v>0.00020833333333333348</v>
      </c>
      <c r="H10" s="230">
        <f t="shared" si="3"/>
        <v>0.3673469387755105</v>
      </c>
      <c r="J10" s="104" t="s">
        <v>6</v>
      </c>
      <c r="K10" s="134">
        <v>8</v>
      </c>
      <c r="L10" s="142">
        <v>385840</v>
      </c>
      <c r="M10" s="143">
        <v>411076</v>
      </c>
      <c r="N10" s="150">
        <v>0.0007824074074074074</v>
      </c>
      <c r="O10" s="196">
        <f t="shared" si="1"/>
        <v>0.00021527777777777788</v>
      </c>
      <c r="P10" s="230">
        <f t="shared" si="4"/>
        <v>0.3795918367346941</v>
      </c>
      <c r="Q10" s="400"/>
      <c r="R10" s="104" t="s">
        <v>6</v>
      </c>
      <c r="S10" s="134">
        <v>14</v>
      </c>
      <c r="T10" s="142">
        <v>406328</v>
      </c>
      <c r="U10" s="143">
        <v>433412</v>
      </c>
      <c r="V10" s="150">
        <v>0.0007719907407407406</v>
      </c>
      <c r="W10" s="43">
        <f t="shared" si="2"/>
        <v>0.00018171296296296284</v>
      </c>
      <c r="X10" s="157">
        <f t="shared" si="5"/>
        <v>0.30784313725490176</v>
      </c>
    </row>
    <row r="11" spans="2:24" ht="12.75">
      <c r="B11" s="49" t="s">
        <v>339</v>
      </c>
      <c r="C11" s="135">
        <v>14.67</v>
      </c>
      <c r="D11" s="132">
        <v>354691</v>
      </c>
      <c r="E11" s="132">
        <v>648392</v>
      </c>
      <c r="F11" s="97">
        <v>0.0008101851851851852</v>
      </c>
      <c r="G11" s="196">
        <f t="shared" si="0"/>
        <v>0.0002430555555555556</v>
      </c>
      <c r="H11" s="230">
        <f t="shared" si="3"/>
        <v>0.4285714285714287</v>
      </c>
      <c r="J11" s="49" t="s">
        <v>146</v>
      </c>
      <c r="K11" s="135">
        <v>18</v>
      </c>
      <c r="L11" s="142">
        <v>316152</v>
      </c>
      <c r="M11" s="143">
        <v>525224</v>
      </c>
      <c r="N11" s="150">
        <v>0.0008030092592592594</v>
      </c>
      <c r="O11" s="196">
        <f t="shared" si="1"/>
        <v>0.00023587962962962983</v>
      </c>
      <c r="P11" s="230">
        <f t="shared" si="4"/>
        <v>0.41591836734693916</v>
      </c>
      <c r="Q11" s="400"/>
      <c r="R11" s="49" t="s">
        <v>146</v>
      </c>
      <c r="S11" s="135">
        <v>14</v>
      </c>
      <c r="T11" s="142">
        <v>317896</v>
      </c>
      <c r="U11" s="143">
        <v>521280</v>
      </c>
      <c r="V11" s="150">
        <v>0.0007864583333333333</v>
      </c>
      <c r="W11" s="43">
        <f t="shared" si="2"/>
        <v>0.00019618055555555556</v>
      </c>
      <c r="X11" s="157">
        <f t="shared" si="5"/>
        <v>0.3323529411764706</v>
      </c>
    </row>
    <row r="12" spans="2:24" ht="12.75">
      <c r="B12" s="95" t="s">
        <v>146</v>
      </c>
      <c r="C12" s="136">
        <v>20</v>
      </c>
      <c r="D12" s="132">
        <v>221176</v>
      </c>
      <c r="E12" s="132">
        <v>623437</v>
      </c>
      <c r="F12" s="97">
        <v>0.000798611111111111</v>
      </c>
      <c r="G12" s="196">
        <f t="shared" si="0"/>
        <v>0.0002314814814814815</v>
      </c>
      <c r="H12" s="230">
        <f t="shared" si="3"/>
        <v>0.4081632653061225</v>
      </c>
      <c r="J12" s="95" t="s">
        <v>339</v>
      </c>
      <c r="K12" s="136">
        <v>13</v>
      </c>
      <c r="L12" s="142">
        <v>386688</v>
      </c>
      <c r="M12" s="143">
        <v>575296</v>
      </c>
      <c r="N12" s="150">
        <v>0.0008333333333333334</v>
      </c>
      <c r="O12" s="196">
        <f t="shared" si="1"/>
        <v>0.00026620370370370383</v>
      </c>
      <c r="P12" s="230">
        <f t="shared" si="4"/>
        <v>0.4693877551020411</v>
      </c>
      <c r="Q12" s="400"/>
      <c r="R12" s="95" t="s">
        <v>339</v>
      </c>
      <c r="S12" s="136">
        <v>14</v>
      </c>
      <c r="T12" s="142">
        <v>414092</v>
      </c>
      <c r="U12" s="143">
        <v>614888</v>
      </c>
      <c r="V12" s="150">
        <v>0.0008217592592592592</v>
      </c>
      <c r="W12" s="43">
        <f t="shared" si="2"/>
        <v>0.00023148148148148138</v>
      </c>
      <c r="X12" s="157">
        <f t="shared" si="5"/>
        <v>0.39215686274509787</v>
      </c>
    </row>
    <row r="13" spans="2:24" ht="13.5" thickBot="1">
      <c r="B13" s="50" t="s">
        <v>10</v>
      </c>
      <c r="C13" s="229">
        <v>10.67</v>
      </c>
      <c r="D13" s="227">
        <v>300835</v>
      </c>
      <c r="E13" s="227">
        <v>552558</v>
      </c>
      <c r="F13" s="228">
        <v>0.001099537037037037</v>
      </c>
      <c r="G13" s="201">
        <f t="shared" si="0"/>
        <v>0.0005324074074074075</v>
      </c>
      <c r="H13" s="231">
        <f t="shared" si="3"/>
        <v>0.938775510204082</v>
      </c>
      <c r="J13" s="50" t="s">
        <v>10</v>
      </c>
      <c r="K13" s="199">
        <v>12</v>
      </c>
      <c r="L13" s="233">
        <v>331040</v>
      </c>
      <c r="M13" s="234">
        <v>400136</v>
      </c>
      <c r="N13" s="235">
        <v>0.0010763888888888889</v>
      </c>
      <c r="O13" s="201">
        <f t="shared" si="1"/>
        <v>0.0005092592592592593</v>
      </c>
      <c r="P13" s="231">
        <f t="shared" si="4"/>
        <v>0.8979591836734696</v>
      </c>
      <c r="Q13" s="400"/>
      <c r="R13" s="50" t="s">
        <v>10</v>
      </c>
      <c r="S13" s="199">
        <v>8</v>
      </c>
      <c r="T13" s="233">
        <v>345116</v>
      </c>
      <c r="U13" s="234">
        <v>481368</v>
      </c>
      <c r="V13" s="235">
        <v>0.0010763888888888889</v>
      </c>
      <c r="W13" s="221">
        <f t="shared" si="2"/>
        <v>0.0004861111111111111</v>
      </c>
      <c r="X13" s="222">
        <f t="shared" si="5"/>
        <v>0.8235294117647058</v>
      </c>
    </row>
    <row r="17" spans="2:10" ht="12.75">
      <c r="B17" s="138" t="s">
        <v>385</v>
      </c>
      <c r="J17" s="138"/>
    </row>
  </sheetData>
  <sheetProtection/>
  <mergeCells count="15">
    <mergeCell ref="B2:H2"/>
    <mergeCell ref="B3:B4"/>
    <mergeCell ref="C3:C4"/>
    <mergeCell ref="D3:E3"/>
    <mergeCell ref="F3:H3"/>
    <mergeCell ref="N3:P3"/>
    <mergeCell ref="L3:M3"/>
    <mergeCell ref="J2:P2"/>
    <mergeCell ref="R2:X2"/>
    <mergeCell ref="T3:U3"/>
    <mergeCell ref="S3:S4"/>
    <mergeCell ref="R3:R4"/>
    <mergeCell ref="J3:J4"/>
    <mergeCell ref="K3:K4"/>
    <mergeCell ref="V3:X3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BE487"/>
  <sheetViews>
    <sheetView zoomScalePageLayoutView="0" workbookViewId="0" topLeftCell="A211">
      <selection activeCell="I26" sqref="I26"/>
    </sheetView>
  </sheetViews>
  <sheetFormatPr defaultColWidth="9.140625" defaultRowHeight="12.75"/>
  <cols>
    <col min="1" max="1" width="3.28125" style="243" customWidth="1"/>
    <col min="2" max="2" width="27.00390625" style="243" customWidth="1"/>
    <col min="3" max="3" width="8.00390625" style="243" bestFit="1" customWidth="1"/>
    <col min="4" max="4" width="8.00390625" style="243" customWidth="1"/>
    <col min="5" max="5" width="10.00390625" style="243" bestFit="1" customWidth="1"/>
    <col min="6" max="6" width="11.00390625" style="243" customWidth="1"/>
    <col min="7" max="7" width="11.140625" style="243" customWidth="1"/>
    <col min="8" max="8" width="9.421875" style="243" customWidth="1"/>
    <col min="9" max="9" width="7.00390625" style="243" bestFit="1" customWidth="1"/>
    <col min="10" max="10" width="10.00390625" style="243" bestFit="1" customWidth="1"/>
    <col min="11" max="11" width="10.421875" style="243" customWidth="1"/>
    <col min="12" max="12" width="9.7109375" style="243" customWidth="1"/>
    <col min="13" max="13" width="11.00390625" style="243" bestFit="1" customWidth="1"/>
    <col min="14" max="14" width="14.140625" style="248" bestFit="1" customWidth="1"/>
    <col min="15" max="15" width="13.28125" style="248" bestFit="1" customWidth="1"/>
    <col min="16" max="17" width="12.8515625" style="248" bestFit="1" customWidth="1"/>
    <col min="18" max="18" width="12.7109375" style="248" bestFit="1" customWidth="1"/>
    <col min="19" max="19" width="10.00390625" style="248" bestFit="1" customWidth="1"/>
    <col min="20" max="21" width="15.8515625" style="248" bestFit="1" customWidth="1"/>
    <col min="22" max="22" width="8.8515625" style="248" bestFit="1" customWidth="1"/>
    <col min="23" max="23" width="11.28125" style="248" customWidth="1"/>
    <col min="24" max="24" width="8.421875" style="248" bestFit="1" customWidth="1"/>
    <col min="25" max="25" width="8.8515625" style="248" customWidth="1"/>
    <col min="26" max="36" width="9.140625" style="248" customWidth="1"/>
    <col min="37" max="37" width="13.421875" style="248" customWidth="1"/>
    <col min="38" max="38" width="10.8515625" style="248" customWidth="1"/>
    <col min="39" max="39" width="13.7109375" style="248" customWidth="1"/>
    <col min="40" max="40" width="12.140625" style="248" customWidth="1"/>
    <col min="41" max="16384" width="9.140625" style="248" customWidth="1"/>
  </cols>
  <sheetData>
    <row r="1" spans="2:19" ht="10.5" customHeight="1">
      <c r="B1" s="244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  <c r="O1" s="246"/>
      <c r="P1" s="246"/>
      <c r="Q1" s="246"/>
      <c r="R1" s="247"/>
      <c r="S1" s="247"/>
    </row>
    <row r="2" spans="1:19" ht="30" customHeight="1" thickBot="1">
      <c r="A2" s="249"/>
      <c r="B2" s="497" t="s">
        <v>56</v>
      </c>
      <c r="C2" s="497"/>
      <c r="D2" s="497"/>
      <c r="E2" s="497"/>
      <c r="F2" s="497"/>
      <c r="G2" s="497"/>
      <c r="H2" s="497"/>
      <c r="I2" s="497"/>
      <c r="J2" s="245"/>
      <c r="K2" s="245"/>
      <c r="L2" s="249"/>
      <c r="M2" s="245"/>
      <c r="N2" s="246"/>
      <c r="O2" s="247"/>
      <c r="P2" s="246"/>
      <c r="Q2" s="246"/>
      <c r="R2" s="247"/>
      <c r="S2" s="247"/>
    </row>
    <row r="3" spans="1:25" s="262" customFormat="1" ht="38.25">
      <c r="A3" s="251"/>
      <c r="B3" s="252" t="s">
        <v>42</v>
      </c>
      <c r="C3" s="253" t="s">
        <v>4</v>
      </c>
      <c r="D3" s="252" t="s">
        <v>3</v>
      </c>
      <c r="E3" s="254" t="s">
        <v>149</v>
      </c>
      <c r="F3" s="255" t="s">
        <v>150</v>
      </c>
      <c r="G3" s="252" t="s">
        <v>151</v>
      </c>
      <c r="H3" s="254" t="s">
        <v>152</v>
      </c>
      <c r="I3" s="255" t="s">
        <v>153</v>
      </c>
      <c r="J3" s="252" t="s">
        <v>154</v>
      </c>
      <c r="K3" s="254" t="s">
        <v>155</v>
      </c>
      <c r="L3" s="255" t="s">
        <v>156</v>
      </c>
      <c r="M3" s="256" t="s">
        <v>157</v>
      </c>
      <c r="N3" s="257" t="s">
        <v>158</v>
      </c>
      <c r="O3" s="258" t="s">
        <v>159</v>
      </c>
      <c r="P3" s="259" t="s">
        <v>160</v>
      </c>
      <c r="Q3" s="257" t="s">
        <v>161</v>
      </c>
      <c r="R3" s="260" t="s">
        <v>162</v>
      </c>
      <c r="S3" s="259" t="s">
        <v>5</v>
      </c>
      <c r="T3" s="257" t="s">
        <v>163</v>
      </c>
      <c r="U3" s="260" t="s">
        <v>164</v>
      </c>
      <c r="V3" s="261" t="s">
        <v>165</v>
      </c>
      <c r="W3" s="257" t="s">
        <v>386</v>
      </c>
      <c r="X3" s="257" t="s">
        <v>166</v>
      </c>
      <c r="Y3" s="260" t="s">
        <v>167</v>
      </c>
    </row>
    <row r="4" spans="2:25" ht="12.75">
      <c r="B4" s="263" t="s">
        <v>2</v>
      </c>
      <c r="C4" s="264">
        <v>7.2438</v>
      </c>
      <c r="D4" s="265">
        <v>2.4502</v>
      </c>
      <c r="E4" s="266">
        <v>0.7322</v>
      </c>
      <c r="F4" s="267">
        <v>0.8486</v>
      </c>
      <c r="G4" s="268">
        <v>0.9383</v>
      </c>
      <c r="H4" s="269">
        <v>0.5992</v>
      </c>
      <c r="I4" s="270">
        <v>0.4934</v>
      </c>
      <c r="J4" s="271">
        <v>0.719</v>
      </c>
      <c r="K4" s="269">
        <v>0.8803</v>
      </c>
      <c r="L4" s="270">
        <v>1.4017</v>
      </c>
      <c r="M4" s="272">
        <v>1.7457</v>
      </c>
      <c r="N4" s="273">
        <v>1.5673</v>
      </c>
      <c r="O4" s="274">
        <v>2.2258666666666667</v>
      </c>
      <c r="P4" s="268">
        <v>1.2500333333333336</v>
      </c>
      <c r="Q4" s="273">
        <v>0.2618333333333333</v>
      </c>
      <c r="R4" s="275">
        <v>1.9167666666666665</v>
      </c>
      <c r="S4" s="268">
        <v>9.7394</v>
      </c>
      <c r="T4" s="273">
        <v>6.363666666666667</v>
      </c>
      <c r="U4" s="275">
        <v>3.1268000000000007</v>
      </c>
      <c r="V4" s="276">
        <v>21.58</v>
      </c>
      <c r="W4" s="273">
        <v>14.415</v>
      </c>
      <c r="X4" s="273">
        <v>18.678366666666665</v>
      </c>
      <c r="Y4" s="275">
        <v>6.638666666666666</v>
      </c>
    </row>
    <row r="5" spans="2:25" ht="12.75">
      <c r="B5" s="277" t="s">
        <v>9</v>
      </c>
      <c r="C5" s="278">
        <v>9.729066666666668</v>
      </c>
      <c r="D5" s="279">
        <v>2.4612</v>
      </c>
      <c r="E5" s="280">
        <v>1.0842666666666667</v>
      </c>
      <c r="F5" s="281">
        <v>1.1656</v>
      </c>
      <c r="G5" s="279">
        <v>1.3541</v>
      </c>
      <c r="H5" s="282">
        <v>0.7238999999999999</v>
      </c>
      <c r="I5" s="283">
        <v>1.2031</v>
      </c>
      <c r="J5" s="284">
        <v>0.9321666666666668</v>
      </c>
      <c r="K5" s="282">
        <v>0.9686666666666666</v>
      </c>
      <c r="L5" s="283">
        <v>1.5364333333333333</v>
      </c>
      <c r="M5" s="285">
        <v>3.9795999999999996</v>
      </c>
      <c r="N5" s="286">
        <v>2.9105</v>
      </c>
      <c r="O5" s="287">
        <v>3.8668</v>
      </c>
      <c r="P5" s="288">
        <v>1.8322333333333332</v>
      </c>
      <c r="Q5" s="286">
        <v>0.35403333333333326</v>
      </c>
      <c r="R5" s="289">
        <v>3.0801</v>
      </c>
      <c r="S5" s="288">
        <v>27.6319</v>
      </c>
      <c r="T5" s="286">
        <v>12.5372</v>
      </c>
      <c r="U5" s="289">
        <v>3.5885333333333342</v>
      </c>
      <c r="V5" s="290">
        <v>56.27</v>
      </c>
      <c r="W5" s="286">
        <v>49.0812</v>
      </c>
      <c r="X5" s="286">
        <v>49.2153</v>
      </c>
      <c r="Y5" s="385">
        <v>16.6171</v>
      </c>
    </row>
    <row r="6" spans="2:25" ht="12.75">
      <c r="B6" s="277" t="s">
        <v>10</v>
      </c>
      <c r="C6" s="278">
        <v>14.8573</v>
      </c>
      <c r="D6" s="279">
        <v>3.3902</v>
      </c>
      <c r="E6" s="280">
        <v>0.9824999999999999</v>
      </c>
      <c r="F6" s="281">
        <v>1.1398</v>
      </c>
      <c r="G6" s="279">
        <v>2.5381</v>
      </c>
      <c r="H6" s="282">
        <v>1.0781000000000003</v>
      </c>
      <c r="I6" s="283">
        <v>1.0208000000000002</v>
      </c>
      <c r="J6" s="284">
        <v>2.4201000000000006</v>
      </c>
      <c r="K6" s="282">
        <v>1.1091666666666666</v>
      </c>
      <c r="L6" s="283">
        <v>1.4744666666666664</v>
      </c>
      <c r="M6" s="285">
        <v>3.6586</v>
      </c>
      <c r="N6" s="286">
        <v>3.6978999999999993</v>
      </c>
      <c r="O6" s="287">
        <v>4.346866666666668</v>
      </c>
      <c r="P6" s="288">
        <v>3.333366666666667</v>
      </c>
      <c r="Q6" s="286">
        <v>0.39863333333333334</v>
      </c>
      <c r="R6" s="289">
        <v>5.468966666666667</v>
      </c>
      <c r="S6" s="288">
        <v>31.1929</v>
      </c>
      <c r="T6" s="286">
        <v>10.5054</v>
      </c>
      <c r="U6" s="289">
        <v>5.481766666666668</v>
      </c>
      <c r="V6" s="290">
        <v>39.122</v>
      </c>
      <c r="W6" s="286">
        <v>29.694833333333335</v>
      </c>
      <c r="X6" s="286">
        <v>48.3923</v>
      </c>
      <c r="Y6" s="289">
        <v>45.6296</v>
      </c>
    </row>
    <row r="7" spans="2:25" ht="12.75">
      <c r="B7" s="277" t="s">
        <v>339</v>
      </c>
      <c r="C7" s="278">
        <v>7.5679</v>
      </c>
      <c r="D7" s="279">
        <v>2.4871</v>
      </c>
      <c r="E7" s="280">
        <v>0.7916333333333333</v>
      </c>
      <c r="F7" s="281">
        <v>0.8616</v>
      </c>
      <c r="G7" s="279">
        <v>0.9418</v>
      </c>
      <c r="H7" s="282">
        <v>0.6033</v>
      </c>
      <c r="I7" s="283">
        <v>0.5675666666666667</v>
      </c>
      <c r="J7" s="284">
        <v>0.7686</v>
      </c>
      <c r="K7" s="282">
        <v>0.9321999999999999</v>
      </c>
      <c r="L7" s="283">
        <v>1.4323333333333335</v>
      </c>
      <c r="M7" s="285">
        <v>1.7633</v>
      </c>
      <c r="N7" s="286">
        <v>1.6199</v>
      </c>
      <c r="O7" s="287">
        <v>2.3671666666666664</v>
      </c>
      <c r="P7" s="288">
        <v>1.2778</v>
      </c>
      <c r="Q7" s="286">
        <v>0.27590000000000003</v>
      </c>
      <c r="R7" s="289">
        <v>1.9270333333333332</v>
      </c>
      <c r="S7" s="288">
        <v>10.401533333333333</v>
      </c>
      <c r="T7" s="286">
        <v>7.161833333333334</v>
      </c>
      <c r="U7" s="289">
        <v>3.4269</v>
      </c>
      <c r="V7" s="290">
        <v>22.832200000000004</v>
      </c>
      <c r="W7" s="286">
        <v>15.454299999999998</v>
      </c>
      <c r="X7" s="286">
        <v>19.886633333333332</v>
      </c>
      <c r="Y7" s="289">
        <v>7.7359</v>
      </c>
    </row>
    <row r="8" spans="2:25" ht="12.75">
      <c r="B8" s="277" t="s">
        <v>8</v>
      </c>
      <c r="C8" s="278">
        <v>10.1239</v>
      </c>
      <c r="D8" s="279">
        <v>3.2589</v>
      </c>
      <c r="E8" s="280">
        <v>1.1298</v>
      </c>
      <c r="F8" s="281">
        <v>1.3191</v>
      </c>
      <c r="G8" s="279">
        <v>2.1985</v>
      </c>
      <c r="H8" s="282">
        <v>1.0731333333333335</v>
      </c>
      <c r="I8" s="283">
        <v>1.8431</v>
      </c>
      <c r="J8" s="284">
        <v>1.5834</v>
      </c>
      <c r="K8" s="282">
        <v>1.3821333333333332</v>
      </c>
      <c r="L8" s="283">
        <v>1.8373</v>
      </c>
      <c r="M8" s="285">
        <v>3.5667</v>
      </c>
      <c r="N8" s="286">
        <v>2.159733333333334</v>
      </c>
      <c r="O8" s="287">
        <v>4.125233333333334</v>
      </c>
      <c r="P8" s="288">
        <v>3.2273666666666667</v>
      </c>
      <c r="Q8" s="286">
        <v>1.0291333333333335</v>
      </c>
      <c r="R8" s="289">
        <v>3.8717</v>
      </c>
      <c r="S8" s="288">
        <v>17.5892</v>
      </c>
      <c r="T8" s="286">
        <v>10.6826</v>
      </c>
      <c r="U8" s="289">
        <v>8.281566666666667</v>
      </c>
      <c r="V8" s="290">
        <v>30.8773</v>
      </c>
      <c r="W8" s="286">
        <v>22.7669</v>
      </c>
      <c r="X8" s="286">
        <v>25.5385</v>
      </c>
      <c r="Y8" s="289">
        <v>10.1779</v>
      </c>
    </row>
    <row r="9" spans="2:25" ht="12.75">
      <c r="B9" s="277" t="s">
        <v>7</v>
      </c>
      <c r="C9" s="278">
        <v>9.065</v>
      </c>
      <c r="D9" s="279">
        <v>2.9168000000000007</v>
      </c>
      <c r="E9" s="280">
        <v>0.9530666666666665</v>
      </c>
      <c r="F9" s="281">
        <v>1.0361666666666667</v>
      </c>
      <c r="G9" s="279">
        <v>1.0052</v>
      </c>
      <c r="H9" s="282">
        <v>0.8071</v>
      </c>
      <c r="I9" s="283">
        <v>1.1198666666666668</v>
      </c>
      <c r="J9" s="284">
        <v>0.8905333333333333</v>
      </c>
      <c r="K9" s="282">
        <v>1.0314333333333334</v>
      </c>
      <c r="L9" s="283">
        <v>1.4844</v>
      </c>
      <c r="M9" s="285">
        <v>3.8814</v>
      </c>
      <c r="N9" s="286">
        <v>1.8029333333333335</v>
      </c>
      <c r="O9" s="287">
        <v>2.9118</v>
      </c>
      <c r="P9" s="288">
        <v>1.8175999999999994</v>
      </c>
      <c r="Q9" s="286">
        <v>0.3230333333333333</v>
      </c>
      <c r="R9" s="289">
        <v>2.416666666666667</v>
      </c>
      <c r="S9" s="288">
        <v>11.714133333333331</v>
      </c>
      <c r="T9" s="286">
        <v>8.265833333333333</v>
      </c>
      <c r="U9" s="289">
        <v>3.786733333333333</v>
      </c>
      <c r="V9" s="290">
        <v>23.746033333333333</v>
      </c>
      <c r="W9" s="286">
        <v>16.573333333333334</v>
      </c>
      <c r="X9" s="286">
        <v>21.056</v>
      </c>
      <c r="Y9" s="289">
        <v>7.6086</v>
      </c>
    </row>
    <row r="10" spans="2:25" ht="12.75">
      <c r="B10" s="277" t="s">
        <v>144</v>
      </c>
      <c r="C10" s="278">
        <v>10.1461</v>
      </c>
      <c r="D10" s="279">
        <v>2.5418</v>
      </c>
      <c r="E10" s="280">
        <v>0.8124333333333332</v>
      </c>
      <c r="F10" s="281">
        <v>1.1093000000000002</v>
      </c>
      <c r="G10" s="279">
        <v>1.5364000000000002</v>
      </c>
      <c r="H10" s="282">
        <v>0.6091333333333334</v>
      </c>
      <c r="I10" s="283">
        <v>0.7028666666666665</v>
      </c>
      <c r="J10" s="284">
        <v>1.1040333333333336</v>
      </c>
      <c r="K10" s="282">
        <v>1.0468000000000002</v>
      </c>
      <c r="L10" s="283">
        <v>1.4530000000000003</v>
      </c>
      <c r="M10" s="285">
        <v>6.5182</v>
      </c>
      <c r="N10" s="286">
        <v>6.5659</v>
      </c>
      <c r="O10" s="287">
        <v>8.1358</v>
      </c>
      <c r="P10" s="288">
        <v>3.374</v>
      </c>
      <c r="Q10" s="286">
        <v>0.3135</v>
      </c>
      <c r="R10" s="289">
        <v>4.3043</v>
      </c>
      <c r="S10" s="288">
        <v>10.3547</v>
      </c>
      <c r="T10" s="286">
        <v>8.7702</v>
      </c>
      <c r="U10" s="289">
        <v>4.3657</v>
      </c>
      <c r="V10" s="290">
        <v>41.2361</v>
      </c>
      <c r="W10" s="286">
        <v>22.146733333333334</v>
      </c>
      <c r="X10" s="286">
        <v>26.027233333333328</v>
      </c>
      <c r="Y10" s="289">
        <v>9.7497</v>
      </c>
    </row>
    <row r="11" spans="2:25" ht="12.75">
      <c r="B11" s="277" t="s">
        <v>146</v>
      </c>
      <c r="C11" s="278">
        <v>8.3608</v>
      </c>
      <c r="D11" s="279">
        <v>3.3586</v>
      </c>
      <c r="E11" s="280">
        <v>0.9009666666666667</v>
      </c>
      <c r="F11" s="281">
        <v>0.9531</v>
      </c>
      <c r="G11" s="279">
        <v>2.0885666666666665</v>
      </c>
      <c r="H11" s="282">
        <v>0.6197333333333331</v>
      </c>
      <c r="I11" s="283">
        <v>0.827</v>
      </c>
      <c r="J11" s="284">
        <v>0.9842666666666667</v>
      </c>
      <c r="K11" s="282">
        <v>0.9842666666666665</v>
      </c>
      <c r="L11" s="283">
        <v>1.510266666666667</v>
      </c>
      <c r="M11" s="285">
        <v>2.5157</v>
      </c>
      <c r="N11" s="286">
        <v>1.8241</v>
      </c>
      <c r="O11" s="287">
        <v>3.7266</v>
      </c>
      <c r="P11" s="288">
        <v>1.5144</v>
      </c>
      <c r="Q11" s="286">
        <v>0.3540333333333334</v>
      </c>
      <c r="R11" s="289">
        <v>2.5216999999999996</v>
      </c>
      <c r="S11" s="288">
        <v>15.193400000000002</v>
      </c>
      <c r="T11" s="286">
        <v>12.079</v>
      </c>
      <c r="U11" s="289">
        <v>4.1252</v>
      </c>
      <c r="V11" s="290">
        <v>30.387</v>
      </c>
      <c r="W11" s="286">
        <v>18.32076666666666</v>
      </c>
      <c r="X11" s="286">
        <v>24.636766666666663</v>
      </c>
      <c r="Y11" s="289">
        <v>34.6612</v>
      </c>
    </row>
    <row r="12" spans="2:25" ht="13.5" thickBot="1">
      <c r="B12" s="291" t="s">
        <v>6</v>
      </c>
      <c r="C12" s="292">
        <v>8.9275</v>
      </c>
      <c r="D12" s="293">
        <v>3.0427666666666666</v>
      </c>
      <c r="E12" s="294">
        <v>1.1196000000000002</v>
      </c>
      <c r="F12" s="295">
        <v>1.0889</v>
      </c>
      <c r="G12" s="293">
        <v>1.7972666666666666</v>
      </c>
      <c r="H12" s="296">
        <v>0.6873999999999999</v>
      </c>
      <c r="I12" s="297">
        <v>0.6982666666666665</v>
      </c>
      <c r="J12" s="298">
        <v>1.0103333333333333</v>
      </c>
      <c r="K12" s="296">
        <v>1.1064666666666667</v>
      </c>
      <c r="L12" s="297">
        <v>1.6249666666666664</v>
      </c>
      <c r="M12" s="299">
        <v>3.027</v>
      </c>
      <c r="N12" s="300">
        <v>2.9538666666666664</v>
      </c>
      <c r="O12" s="301">
        <v>3.4243666666666672</v>
      </c>
      <c r="P12" s="302">
        <v>3.0519666666666665</v>
      </c>
      <c r="Q12" s="300">
        <v>0.3716333333333333</v>
      </c>
      <c r="R12" s="303">
        <v>3.9843999999999995</v>
      </c>
      <c r="S12" s="302">
        <v>18.5976</v>
      </c>
      <c r="T12" s="300">
        <v>14.1683</v>
      </c>
      <c r="U12" s="303">
        <v>4.128366666666667</v>
      </c>
      <c r="V12" s="304">
        <v>33.9604</v>
      </c>
      <c r="W12" s="300">
        <v>23.6631</v>
      </c>
      <c r="X12" s="300">
        <v>30.22603333333333</v>
      </c>
      <c r="Y12" s="303">
        <v>8.9728</v>
      </c>
    </row>
    <row r="13" spans="2:25" ht="12.75">
      <c r="B13" s="249"/>
      <c r="C13" s="305"/>
      <c r="D13" s="305"/>
      <c r="E13" s="305"/>
      <c r="F13" s="305"/>
      <c r="G13" s="305"/>
      <c r="H13" s="249"/>
      <c r="I13" s="249"/>
      <c r="J13" s="249"/>
      <c r="K13" s="249"/>
      <c r="L13" s="249"/>
      <c r="M13" s="249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</row>
    <row r="14" spans="2:25" ht="12.75">
      <c r="B14" s="249"/>
      <c r="C14" s="305"/>
      <c r="D14" s="305"/>
      <c r="E14" s="305"/>
      <c r="F14" s="305"/>
      <c r="G14" s="305"/>
      <c r="H14" s="249"/>
      <c r="I14" s="249"/>
      <c r="J14" s="249"/>
      <c r="K14" s="249"/>
      <c r="L14" s="249"/>
      <c r="M14" s="249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</row>
    <row r="15" spans="2:25" ht="13.5" thickBot="1">
      <c r="B15" s="498" t="s">
        <v>57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249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</row>
    <row r="16" spans="2:25" ht="38.25" customHeight="1">
      <c r="B16" s="306" t="s">
        <v>42</v>
      </c>
      <c r="C16" s="307" t="s">
        <v>4</v>
      </c>
      <c r="D16" s="308" t="s">
        <v>3</v>
      </c>
      <c r="E16" s="307" t="s">
        <v>149</v>
      </c>
      <c r="F16" s="309" t="s">
        <v>303</v>
      </c>
      <c r="G16" s="308" t="s">
        <v>151</v>
      </c>
      <c r="H16" s="253" t="s">
        <v>152</v>
      </c>
      <c r="I16" s="255" t="s">
        <v>304</v>
      </c>
      <c r="J16" s="310" t="s">
        <v>154</v>
      </c>
      <c r="K16" s="253" t="s">
        <v>155</v>
      </c>
      <c r="L16" s="255" t="s">
        <v>156</v>
      </c>
      <c r="M16" s="311" t="s">
        <v>157</v>
      </c>
      <c r="N16" s="258" t="s">
        <v>158</v>
      </c>
      <c r="O16" s="258" t="s">
        <v>159</v>
      </c>
      <c r="P16" s="312" t="s">
        <v>160</v>
      </c>
      <c r="Q16" s="258" t="s">
        <v>161</v>
      </c>
      <c r="R16" s="260" t="s">
        <v>162</v>
      </c>
      <c r="S16" s="312" t="s">
        <v>5</v>
      </c>
      <c r="T16" s="258" t="s">
        <v>163</v>
      </c>
      <c r="U16" s="260" t="s">
        <v>164</v>
      </c>
      <c r="V16" s="313" t="s">
        <v>165</v>
      </c>
      <c r="W16" s="257" t="s">
        <v>386</v>
      </c>
      <c r="X16" s="258" t="s">
        <v>166</v>
      </c>
      <c r="Y16" s="260" t="s">
        <v>167</v>
      </c>
    </row>
    <row r="17" spans="1:25" s="319" customFormat="1" ht="12.75">
      <c r="A17" s="243"/>
      <c r="B17" s="277" t="s">
        <v>9</v>
      </c>
      <c r="C17" s="314">
        <f aca="true" t="shared" si="0" ref="C17:Y17">(C5-C$4)/C$4</f>
        <v>0.34308880237812583</v>
      </c>
      <c r="D17" s="315">
        <f t="shared" si="0"/>
        <v>0.0044894294343317594</v>
      </c>
      <c r="E17" s="316">
        <f t="shared" si="0"/>
        <v>0.4808340162068653</v>
      </c>
      <c r="F17" s="317">
        <f t="shared" si="0"/>
        <v>0.373556445910912</v>
      </c>
      <c r="G17" s="315">
        <f t="shared" si="0"/>
        <v>0.4431418522860493</v>
      </c>
      <c r="H17" s="316">
        <f t="shared" si="0"/>
        <v>0.20811081441922552</v>
      </c>
      <c r="I17" s="317">
        <f t="shared" si="0"/>
        <v>1.4383867044993919</v>
      </c>
      <c r="J17" s="315">
        <f t="shared" si="0"/>
        <v>0.2964765878535005</v>
      </c>
      <c r="K17" s="316">
        <f t="shared" si="0"/>
        <v>0.10038244537846938</v>
      </c>
      <c r="L17" s="317">
        <f t="shared" si="0"/>
        <v>0.09612137642386628</v>
      </c>
      <c r="M17" s="318">
        <f t="shared" si="0"/>
        <v>1.2796585896774928</v>
      </c>
      <c r="N17" s="316">
        <f t="shared" si="0"/>
        <v>0.857015249154597</v>
      </c>
      <c r="O17" s="314">
        <f t="shared" si="0"/>
        <v>0.7372109740026357</v>
      </c>
      <c r="P17" s="315">
        <f t="shared" si="0"/>
        <v>0.4657475800645312</v>
      </c>
      <c r="Q17" s="316">
        <f t="shared" si="0"/>
        <v>0.35213239974538496</v>
      </c>
      <c r="R17" s="317">
        <f t="shared" si="0"/>
        <v>0.6069248560944647</v>
      </c>
      <c r="S17" s="315">
        <f t="shared" si="0"/>
        <v>1.8371254902766085</v>
      </c>
      <c r="T17" s="316">
        <f t="shared" si="0"/>
        <v>0.9701220470378712</v>
      </c>
      <c r="U17" s="317">
        <f t="shared" si="0"/>
        <v>0.1476696089718989</v>
      </c>
      <c r="V17" s="318">
        <f t="shared" si="0"/>
        <v>1.6075069508804452</v>
      </c>
      <c r="W17" s="316">
        <f t="shared" si="0"/>
        <v>2.4048699271592096</v>
      </c>
      <c r="X17" s="316">
        <f t="shared" si="0"/>
        <v>1.6348824219105527</v>
      </c>
      <c r="Y17" s="317">
        <f t="shared" si="0"/>
        <v>1.503077927294638</v>
      </c>
    </row>
    <row r="18" spans="1:25" s="319" customFormat="1" ht="12.75">
      <c r="A18" s="243"/>
      <c r="B18" s="277" t="s">
        <v>10</v>
      </c>
      <c r="C18" s="314">
        <f aca="true" t="shared" si="1" ref="C18:Y18">(C6-C$4)/C$4</f>
        <v>1.0510367486678263</v>
      </c>
      <c r="D18" s="315">
        <f t="shared" si="1"/>
        <v>0.38364215166108884</v>
      </c>
      <c r="E18" s="316">
        <f t="shared" si="1"/>
        <v>0.3418464900300464</v>
      </c>
      <c r="F18" s="317">
        <f t="shared" si="1"/>
        <v>0.34315342917746866</v>
      </c>
      <c r="G18" s="315">
        <f t="shared" si="1"/>
        <v>1.7049984013641692</v>
      </c>
      <c r="H18" s="316">
        <f t="shared" si="1"/>
        <v>0.7992323097463291</v>
      </c>
      <c r="I18" s="317">
        <f t="shared" si="1"/>
        <v>1.0689096068098907</v>
      </c>
      <c r="J18" s="315">
        <f t="shared" si="1"/>
        <v>2.3659248956884573</v>
      </c>
      <c r="K18" s="316">
        <f t="shared" si="1"/>
        <v>0.25998712560112086</v>
      </c>
      <c r="L18" s="317">
        <f t="shared" si="1"/>
        <v>0.05191315307602656</v>
      </c>
      <c r="M18" s="318">
        <f t="shared" si="1"/>
        <v>1.095778197857593</v>
      </c>
      <c r="N18" s="316">
        <f t="shared" si="1"/>
        <v>1.359407898934473</v>
      </c>
      <c r="O18" s="314">
        <f t="shared" si="1"/>
        <v>0.9528872648855883</v>
      </c>
      <c r="P18" s="315">
        <f t="shared" si="1"/>
        <v>1.6666222234073755</v>
      </c>
      <c r="Q18" s="316">
        <f t="shared" si="1"/>
        <v>0.5224697644812223</v>
      </c>
      <c r="R18" s="317">
        <f t="shared" si="1"/>
        <v>1.8532250491278717</v>
      </c>
      <c r="S18" s="315">
        <f t="shared" si="1"/>
        <v>2.2027537630654868</v>
      </c>
      <c r="T18" s="316">
        <f t="shared" si="1"/>
        <v>0.6508407102823319</v>
      </c>
      <c r="U18" s="317">
        <f t="shared" si="1"/>
        <v>0.7531555157562577</v>
      </c>
      <c r="V18" s="318">
        <f t="shared" si="1"/>
        <v>0.8128822984244672</v>
      </c>
      <c r="W18" s="316">
        <f t="shared" si="1"/>
        <v>1.0599953751878832</v>
      </c>
      <c r="X18" s="316">
        <f t="shared" si="1"/>
        <v>1.590820753420624</v>
      </c>
      <c r="Y18" s="317">
        <f t="shared" si="1"/>
        <v>5.873307893151237</v>
      </c>
    </row>
    <row r="19" spans="1:25" s="319" customFormat="1" ht="12.75">
      <c r="A19" s="243"/>
      <c r="B19" s="320" t="s">
        <v>339</v>
      </c>
      <c r="C19" s="314">
        <f aca="true" t="shared" si="2" ref="C19:Y19">(C7-C$4)/C$4</f>
        <v>0.04474171015213004</v>
      </c>
      <c r="D19" s="315">
        <f t="shared" si="2"/>
        <v>0.015059995102440498</v>
      </c>
      <c r="E19" s="316">
        <f t="shared" si="2"/>
        <v>0.08117090048256398</v>
      </c>
      <c r="F19" s="317">
        <f t="shared" si="2"/>
        <v>0.015319349516851297</v>
      </c>
      <c r="G19" s="315">
        <f t="shared" si="2"/>
        <v>0.0037301502717680354</v>
      </c>
      <c r="H19" s="316">
        <f t="shared" si="2"/>
        <v>0.006842456608811737</v>
      </c>
      <c r="I19" s="317">
        <f t="shared" si="2"/>
        <v>0.15031752465882986</v>
      </c>
      <c r="J19" s="315">
        <f t="shared" si="2"/>
        <v>0.06898470097357438</v>
      </c>
      <c r="K19" s="316">
        <f t="shared" si="2"/>
        <v>0.05895717369078717</v>
      </c>
      <c r="L19" s="317">
        <f t="shared" si="2"/>
        <v>0.021854414877173087</v>
      </c>
      <c r="M19" s="318">
        <f t="shared" si="2"/>
        <v>0.010081915563957187</v>
      </c>
      <c r="N19" s="316">
        <f t="shared" si="2"/>
        <v>0.03356090091239711</v>
      </c>
      <c r="O19" s="314">
        <f t="shared" si="2"/>
        <v>0.06348089133820524</v>
      </c>
      <c r="P19" s="315">
        <f t="shared" si="2"/>
        <v>0.022212740993573364</v>
      </c>
      <c r="Q19" s="316">
        <f t="shared" si="2"/>
        <v>0.05372374283895632</v>
      </c>
      <c r="R19" s="317">
        <f t="shared" si="2"/>
        <v>0.005356242283011311</v>
      </c>
      <c r="S19" s="315">
        <f t="shared" si="2"/>
        <v>0.06798502303358865</v>
      </c>
      <c r="T19" s="316">
        <f t="shared" si="2"/>
        <v>0.12542559321146093</v>
      </c>
      <c r="U19" s="317">
        <f t="shared" si="2"/>
        <v>0.0959767174107711</v>
      </c>
      <c r="V19" s="318">
        <f t="shared" si="2"/>
        <v>0.05802594995366106</v>
      </c>
      <c r="W19" s="316">
        <f t="shared" si="2"/>
        <v>0.0720985084980922</v>
      </c>
      <c r="X19" s="316">
        <f t="shared" si="2"/>
        <v>0.0646880258980532</v>
      </c>
      <c r="Y19" s="317">
        <f t="shared" si="2"/>
        <v>0.16527917252460353</v>
      </c>
    </row>
    <row r="20" spans="1:25" s="319" customFormat="1" ht="12.75">
      <c r="A20" s="243"/>
      <c r="B20" s="277" t="s">
        <v>8</v>
      </c>
      <c r="C20" s="314">
        <f aca="true" t="shared" si="3" ref="C20:Y20">(C8-C$4)/C$4</f>
        <v>0.39759518484773193</v>
      </c>
      <c r="D20" s="315">
        <f t="shared" si="3"/>
        <v>0.3300546894131091</v>
      </c>
      <c r="E20" s="316">
        <f t="shared" si="3"/>
        <v>0.5430210325047801</v>
      </c>
      <c r="F20" s="317">
        <f t="shared" si="3"/>
        <v>0.5544426113598868</v>
      </c>
      <c r="G20" s="315">
        <f t="shared" si="3"/>
        <v>1.3430672492806142</v>
      </c>
      <c r="H20" s="316">
        <f t="shared" si="3"/>
        <v>0.7909434801958171</v>
      </c>
      <c r="I20" s="317">
        <f t="shared" si="3"/>
        <v>2.7355087150385082</v>
      </c>
      <c r="J20" s="315">
        <f t="shared" si="3"/>
        <v>1.2022253129346314</v>
      </c>
      <c r="K20" s="316">
        <f t="shared" si="3"/>
        <v>0.5700708091938353</v>
      </c>
      <c r="L20" s="317">
        <f t="shared" si="3"/>
        <v>0.3107654990368838</v>
      </c>
      <c r="M20" s="318">
        <f t="shared" si="3"/>
        <v>1.043134559202612</v>
      </c>
      <c r="N20" s="316">
        <f t="shared" si="3"/>
        <v>0.3779961292243566</v>
      </c>
      <c r="O20" s="314">
        <f t="shared" si="3"/>
        <v>0.8533155624775371</v>
      </c>
      <c r="P20" s="315">
        <f t="shared" si="3"/>
        <v>1.5818244846804081</v>
      </c>
      <c r="Q20" s="316">
        <f t="shared" si="3"/>
        <v>2.9304901336728206</v>
      </c>
      <c r="R20" s="317">
        <f t="shared" si="3"/>
        <v>1.019912004591065</v>
      </c>
      <c r="S20" s="315">
        <f t="shared" si="3"/>
        <v>0.8059839415159047</v>
      </c>
      <c r="T20" s="316">
        <f t="shared" si="3"/>
        <v>0.6786862919700383</v>
      </c>
      <c r="U20" s="317">
        <f t="shared" si="3"/>
        <v>1.6485757536992018</v>
      </c>
      <c r="V20" s="318">
        <f t="shared" si="3"/>
        <v>0.4308294717330864</v>
      </c>
      <c r="W20" s="316">
        <f t="shared" si="3"/>
        <v>0.5793895248005551</v>
      </c>
      <c r="X20" s="316">
        <f t="shared" si="3"/>
        <v>0.3672769389186421</v>
      </c>
      <c r="Y20" s="317">
        <f t="shared" si="3"/>
        <v>0.5331241213095</v>
      </c>
    </row>
    <row r="21" spans="1:25" s="319" customFormat="1" ht="12.75">
      <c r="A21" s="243"/>
      <c r="B21" s="277" t="s">
        <v>7</v>
      </c>
      <c r="C21" s="314">
        <f aca="true" t="shared" si="4" ref="C21:Y21">(C9-C$4)/C$4</f>
        <v>0.251415003175129</v>
      </c>
      <c r="D21" s="315">
        <f t="shared" si="4"/>
        <v>0.19043343400538754</v>
      </c>
      <c r="E21" s="316">
        <f t="shared" si="4"/>
        <v>0.3016480014567967</v>
      </c>
      <c r="F21" s="317">
        <f t="shared" si="4"/>
        <v>0.22103071725980045</v>
      </c>
      <c r="G21" s="315">
        <f t="shared" si="4"/>
        <v>0.07129915805179587</v>
      </c>
      <c r="H21" s="316">
        <f t="shared" si="4"/>
        <v>0.34696261682243007</v>
      </c>
      <c r="I21" s="317">
        <f t="shared" si="4"/>
        <v>1.269693284691258</v>
      </c>
      <c r="J21" s="315">
        <f t="shared" si="4"/>
        <v>0.2385720908669448</v>
      </c>
      <c r="K21" s="316">
        <f t="shared" si="4"/>
        <v>0.17168389564163747</v>
      </c>
      <c r="L21" s="317">
        <f t="shared" si="4"/>
        <v>0.05899978597417422</v>
      </c>
      <c r="M21" s="318">
        <f t="shared" si="4"/>
        <v>1.223406083519505</v>
      </c>
      <c r="N21" s="316">
        <f t="shared" si="4"/>
        <v>0.15034347816840019</v>
      </c>
      <c r="O21" s="314">
        <f t="shared" si="4"/>
        <v>0.30816461003953516</v>
      </c>
      <c r="P21" s="315">
        <f t="shared" si="4"/>
        <v>0.4540412255673175</v>
      </c>
      <c r="Q21" s="316">
        <f t="shared" si="4"/>
        <v>0.23373647358370458</v>
      </c>
      <c r="R21" s="317">
        <f t="shared" si="4"/>
        <v>0.2608037841503924</v>
      </c>
      <c r="S21" s="315">
        <f t="shared" si="4"/>
        <v>0.2027571855898034</v>
      </c>
      <c r="T21" s="316">
        <f t="shared" si="4"/>
        <v>0.29891048137866</v>
      </c>
      <c r="U21" s="317">
        <f t="shared" si="4"/>
        <v>0.21105709777834591</v>
      </c>
      <c r="V21" s="318">
        <f t="shared" si="4"/>
        <v>0.1003722582638246</v>
      </c>
      <c r="W21" s="316">
        <f t="shared" si="4"/>
        <v>0.14972829228812592</v>
      </c>
      <c r="X21" s="316">
        <f t="shared" si="4"/>
        <v>0.12729342858315604</v>
      </c>
      <c r="Y21" s="317">
        <f t="shared" si="4"/>
        <v>0.1461036352681263</v>
      </c>
    </row>
    <row r="22" spans="1:25" s="319" customFormat="1" ht="12.75">
      <c r="A22" s="243"/>
      <c r="B22" s="277" t="s">
        <v>144</v>
      </c>
      <c r="C22" s="314">
        <f aca="true" t="shared" si="5" ref="C22:Y22">(C10-C$4)/C$4</f>
        <v>0.40065987465142605</v>
      </c>
      <c r="D22" s="315">
        <f t="shared" si="5"/>
        <v>0.037384703289527255</v>
      </c>
      <c r="E22" s="316">
        <f t="shared" si="5"/>
        <v>0.1095784394063552</v>
      </c>
      <c r="F22" s="317">
        <f t="shared" si="5"/>
        <v>0.30721187838793323</v>
      </c>
      <c r="G22" s="315">
        <f t="shared" si="5"/>
        <v>0.6374293935841417</v>
      </c>
      <c r="H22" s="316">
        <f t="shared" si="5"/>
        <v>0.016577659101023802</v>
      </c>
      <c r="I22" s="317">
        <f t="shared" si="5"/>
        <v>0.42453722469936467</v>
      </c>
      <c r="J22" s="315">
        <f t="shared" si="5"/>
        <v>0.5355122855818271</v>
      </c>
      <c r="K22" s="316">
        <f t="shared" si="5"/>
        <v>0.1891400658866298</v>
      </c>
      <c r="L22" s="317">
        <f t="shared" si="5"/>
        <v>0.036598416208889456</v>
      </c>
      <c r="M22" s="318">
        <f t="shared" si="5"/>
        <v>2.7338603425559946</v>
      </c>
      <c r="N22" s="316">
        <f t="shared" si="5"/>
        <v>3.1893064505838065</v>
      </c>
      <c r="O22" s="314">
        <f t="shared" si="5"/>
        <v>2.6551156103989455</v>
      </c>
      <c r="P22" s="315">
        <f t="shared" si="5"/>
        <v>1.6991280232527128</v>
      </c>
      <c r="Q22" s="316">
        <f t="shared" si="5"/>
        <v>0.19732654360280089</v>
      </c>
      <c r="R22" s="317">
        <f t="shared" si="5"/>
        <v>1.2456045771524962</v>
      </c>
      <c r="S22" s="315">
        <f t="shared" si="5"/>
        <v>0.06317637636815404</v>
      </c>
      <c r="T22" s="316">
        <f t="shared" si="5"/>
        <v>0.3781677230108429</v>
      </c>
      <c r="U22" s="317">
        <f t="shared" si="5"/>
        <v>0.3962197774082127</v>
      </c>
      <c r="V22" s="318">
        <f t="shared" si="5"/>
        <v>0.9108480074142726</v>
      </c>
      <c r="W22" s="316">
        <f t="shared" si="5"/>
        <v>0.5363672100820905</v>
      </c>
      <c r="X22" s="316">
        <f t="shared" si="5"/>
        <v>0.3934426814621548</v>
      </c>
      <c r="Y22" s="317">
        <f t="shared" si="5"/>
        <v>0.4686232175135573</v>
      </c>
    </row>
    <row r="23" spans="1:25" s="319" customFormat="1" ht="12.75">
      <c r="A23" s="243"/>
      <c r="B23" s="277" t="s">
        <v>146</v>
      </c>
      <c r="C23" s="314">
        <f aca="true" t="shared" si="6" ref="C23:Y23">(C11-C$4)/C$4</f>
        <v>0.154200833816505</v>
      </c>
      <c r="D23" s="315">
        <f t="shared" si="6"/>
        <v>0.37074524528609903</v>
      </c>
      <c r="E23" s="316">
        <f t="shared" si="6"/>
        <v>0.2304925794409543</v>
      </c>
      <c r="F23" s="317">
        <f t="shared" si="6"/>
        <v>0.1231440018854583</v>
      </c>
      <c r="G23" s="315">
        <f t="shared" si="6"/>
        <v>1.2259050055064122</v>
      </c>
      <c r="H23" s="316">
        <f t="shared" si="6"/>
        <v>0.03426791277258542</v>
      </c>
      <c r="I23" s="317">
        <f t="shared" si="6"/>
        <v>0.6761248479935142</v>
      </c>
      <c r="J23" s="315">
        <f t="shared" si="6"/>
        <v>0.3689383402874364</v>
      </c>
      <c r="K23" s="316">
        <f t="shared" si="6"/>
        <v>0.11810367677685624</v>
      </c>
      <c r="L23" s="317">
        <f t="shared" si="6"/>
        <v>0.07745356828612909</v>
      </c>
      <c r="M23" s="318">
        <f t="shared" si="6"/>
        <v>0.4410838059231253</v>
      </c>
      <c r="N23" s="316">
        <f t="shared" si="6"/>
        <v>0.16384865692592365</v>
      </c>
      <c r="O23" s="314">
        <f t="shared" si="6"/>
        <v>0.6742242721936025</v>
      </c>
      <c r="P23" s="315">
        <f t="shared" si="6"/>
        <v>0.21148769366150214</v>
      </c>
      <c r="Q23" s="316">
        <f t="shared" si="6"/>
        <v>0.35213239974538557</v>
      </c>
      <c r="R23" s="317">
        <f t="shared" si="6"/>
        <v>0.3156009251691215</v>
      </c>
      <c r="S23" s="315">
        <f t="shared" si="6"/>
        <v>0.5599934287533116</v>
      </c>
      <c r="T23" s="316">
        <f t="shared" si="6"/>
        <v>0.8981195327641297</v>
      </c>
      <c r="U23" s="317">
        <f t="shared" si="6"/>
        <v>0.31930408084943057</v>
      </c>
      <c r="V23" s="318">
        <f t="shared" si="6"/>
        <v>0.4081093605189992</v>
      </c>
      <c r="W23" s="316">
        <f t="shared" si="6"/>
        <v>0.270951555093074</v>
      </c>
      <c r="X23" s="316">
        <f t="shared" si="6"/>
        <v>0.3190000553224674</v>
      </c>
      <c r="Y23" s="317">
        <f t="shared" si="6"/>
        <v>4.221108656356699</v>
      </c>
    </row>
    <row r="24" spans="1:26" s="319" customFormat="1" ht="13.5" thickBot="1">
      <c r="A24" s="243"/>
      <c r="B24" s="291" t="s">
        <v>6</v>
      </c>
      <c r="C24" s="321">
        <f aca="true" t="shared" si="7" ref="C24:Y24">(C12-C$4)/C$4</f>
        <v>0.23243325326486097</v>
      </c>
      <c r="D24" s="322">
        <f t="shared" si="7"/>
        <v>0.24184420319429697</v>
      </c>
      <c r="E24" s="323">
        <f t="shared" si="7"/>
        <v>0.5290904124556135</v>
      </c>
      <c r="F24" s="324">
        <f t="shared" si="7"/>
        <v>0.28317228376148945</v>
      </c>
      <c r="G24" s="322">
        <f t="shared" si="7"/>
        <v>0.9154499271732565</v>
      </c>
      <c r="H24" s="323">
        <f t="shared" si="7"/>
        <v>0.14719626168224292</v>
      </c>
      <c r="I24" s="324">
        <f t="shared" si="7"/>
        <v>0.4152141602486147</v>
      </c>
      <c r="J24" s="322">
        <f t="shared" si="7"/>
        <v>0.4051923968474734</v>
      </c>
      <c r="K24" s="323">
        <f t="shared" si="7"/>
        <v>0.25691998939755395</v>
      </c>
      <c r="L24" s="324">
        <f t="shared" si="7"/>
        <v>0.15928277567715382</v>
      </c>
      <c r="M24" s="325">
        <f t="shared" si="7"/>
        <v>0.7339749097783125</v>
      </c>
      <c r="N24" s="323">
        <f t="shared" si="7"/>
        <v>0.8846849146089878</v>
      </c>
      <c r="O24" s="321">
        <f t="shared" si="7"/>
        <v>0.5384419551934829</v>
      </c>
      <c r="P24" s="322">
        <f t="shared" si="7"/>
        <v>1.4415082264472943</v>
      </c>
      <c r="Q24" s="323">
        <f t="shared" si="7"/>
        <v>0.41935073201782314</v>
      </c>
      <c r="R24" s="324">
        <f t="shared" si="7"/>
        <v>1.07870893692503</v>
      </c>
      <c r="S24" s="322">
        <f t="shared" si="7"/>
        <v>0.9095221471548556</v>
      </c>
      <c r="T24" s="323">
        <f t="shared" si="7"/>
        <v>1.2264365407783773</v>
      </c>
      <c r="U24" s="324">
        <f t="shared" si="7"/>
        <v>0.32031683083877016</v>
      </c>
      <c r="V24" s="325">
        <f t="shared" si="7"/>
        <v>0.5736978683966637</v>
      </c>
      <c r="W24" s="323">
        <f t="shared" si="7"/>
        <v>0.6415608740894903</v>
      </c>
      <c r="X24" s="323">
        <f t="shared" si="7"/>
        <v>0.6182374975684882</v>
      </c>
      <c r="Y24" s="324">
        <f t="shared" si="7"/>
        <v>0.3515967061658969</v>
      </c>
      <c r="Z24" s="248"/>
    </row>
    <row r="25" spans="16:20" ht="12.75">
      <c r="P25" s="326"/>
      <c r="Q25" s="326"/>
      <c r="R25" s="326"/>
      <c r="S25" s="326"/>
      <c r="T25" s="326"/>
    </row>
    <row r="26" spans="16:20" ht="12.75">
      <c r="P26" s="326"/>
      <c r="Q26" s="326"/>
      <c r="R26" s="326"/>
      <c r="S26" s="326"/>
      <c r="T26" s="326"/>
    </row>
    <row r="27" spans="16:20" ht="12.75">
      <c r="P27" s="326"/>
      <c r="Q27" s="326"/>
      <c r="R27" s="326"/>
      <c r="S27" s="326"/>
      <c r="T27" s="326"/>
    </row>
    <row r="28" spans="13:20" ht="12.75">
      <c r="M28" s="327"/>
      <c r="N28" s="328"/>
      <c r="O28" s="328"/>
      <c r="P28" s="326"/>
      <c r="Q28" s="326"/>
      <c r="R28" s="326"/>
      <c r="S28" s="326"/>
      <c r="T28" s="326"/>
    </row>
    <row r="29" spans="13:20" ht="12.75">
      <c r="M29" s="327"/>
      <c r="N29" s="328"/>
      <c r="O29" s="247"/>
      <c r="P29" s="326"/>
      <c r="Q29" s="326"/>
      <c r="R29" s="326"/>
      <c r="S29" s="326"/>
      <c r="T29" s="326"/>
    </row>
    <row r="30" spans="13:20" ht="12.75">
      <c r="M30" s="249"/>
      <c r="N30" s="247"/>
      <c r="O30" s="247"/>
      <c r="P30" s="326"/>
      <c r="Q30" s="326"/>
      <c r="R30" s="326"/>
      <c r="S30" s="326"/>
      <c r="T30" s="326"/>
    </row>
    <row r="31" spans="2:20" ht="24.75" customHeight="1" thickBot="1">
      <c r="B31" s="496" t="s">
        <v>302</v>
      </c>
      <c r="C31" s="496"/>
      <c r="M31" s="249"/>
      <c r="N31" s="499"/>
      <c r="O31" s="499"/>
      <c r="P31" s="329"/>
      <c r="Q31" s="329"/>
      <c r="R31" s="329"/>
      <c r="S31" s="326"/>
      <c r="T31" s="326"/>
    </row>
    <row r="32" spans="2:20" ht="12.75">
      <c r="B32" s="330" t="s">
        <v>42</v>
      </c>
      <c r="C32" s="331" t="s">
        <v>23</v>
      </c>
      <c r="M32" s="249"/>
      <c r="N32" s="332"/>
      <c r="O32" s="333"/>
      <c r="P32" s="334"/>
      <c r="Q32" s="326"/>
      <c r="R32" s="326"/>
      <c r="S32" s="326"/>
      <c r="T32" s="326"/>
    </row>
    <row r="33" spans="2:20" ht="12.75">
      <c r="B33" s="277" t="s">
        <v>339</v>
      </c>
      <c r="C33" s="335">
        <v>4</v>
      </c>
      <c r="M33" s="249"/>
      <c r="N33" s="249"/>
      <c r="O33" s="336"/>
      <c r="P33" s="337"/>
      <c r="Q33" s="334"/>
      <c r="R33" s="326"/>
      <c r="S33" s="326"/>
      <c r="T33" s="326"/>
    </row>
    <row r="34" spans="2:20" ht="12.75">
      <c r="B34" s="277" t="s">
        <v>146</v>
      </c>
      <c r="C34" s="335">
        <v>15</v>
      </c>
      <c r="M34" s="249"/>
      <c r="N34" s="249"/>
      <c r="O34" s="336"/>
      <c r="P34" s="337"/>
      <c r="Q34" s="334"/>
      <c r="R34" s="326"/>
      <c r="S34" s="326"/>
      <c r="T34" s="326"/>
    </row>
    <row r="35" spans="2:20" ht="12.75">
      <c r="B35" s="277" t="s">
        <v>6</v>
      </c>
      <c r="C35" s="335">
        <v>23</v>
      </c>
      <c r="M35" s="249"/>
      <c r="N35" s="249"/>
      <c r="O35" s="336"/>
      <c r="P35" s="337"/>
      <c r="Q35" s="334"/>
      <c r="R35" s="326"/>
      <c r="S35" s="326"/>
      <c r="T35" s="326"/>
    </row>
    <row r="36" spans="2:20" ht="12.75">
      <c r="B36" s="277" t="s">
        <v>7</v>
      </c>
      <c r="C36" s="335">
        <v>25</v>
      </c>
      <c r="M36" s="249"/>
      <c r="N36" s="249"/>
      <c r="O36" s="336"/>
      <c r="P36" s="337"/>
      <c r="Q36" s="334"/>
      <c r="R36" s="326"/>
      <c r="S36" s="326"/>
      <c r="T36" s="326"/>
    </row>
    <row r="37" spans="2:20" ht="12.75">
      <c r="B37" s="277" t="s">
        <v>9</v>
      </c>
      <c r="C37" s="335">
        <v>34</v>
      </c>
      <c r="M37" s="338"/>
      <c r="N37" s="249"/>
      <c r="O37" s="336"/>
      <c r="P37" s="337"/>
      <c r="Q37" s="334"/>
      <c r="R37" s="326"/>
      <c r="S37" s="326"/>
      <c r="T37" s="326"/>
    </row>
    <row r="38" spans="2:20" ht="12.75">
      <c r="B38" s="277" t="s">
        <v>8</v>
      </c>
      <c r="C38" s="335">
        <v>40</v>
      </c>
      <c r="M38" s="338"/>
      <c r="N38" s="249"/>
      <c r="O38" s="336"/>
      <c r="P38" s="326"/>
      <c r="Q38" s="326"/>
      <c r="R38" s="326"/>
      <c r="S38" s="326"/>
      <c r="T38" s="326"/>
    </row>
    <row r="39" spans="1:19" ht="12.75">
      <c r="A39" s="338"/>
      <c r="B39" s="277" t="s">
        <v>144</v>
      </c>
      <c r="C39" s="335">
        <v>40</v>
      </c>
      <c r="D39" s="336"/>
      <c r="E39" s="305"/>
      <c r="F39" s="339"/>
      <c r="G39" s="305"/>
      <c r="H39" s="340"/>
      <c r="I39" s="305"/>
      <c r="J39" s="340"/>
      <c r="K39" s="305"/>
      <c r="L39" s="340"/>
      <c r="M39" s="338"/>
      <c r="N39" s="249"/>
      <c r="O39" s="336"/>
      <c r="P39" s="326"/>
      <c r="Q39" s="326"/>
      <c r="R39" s="326"/>
      <c r="S39" s="326"/>
    </row>
    <row r="40" spans="1:17" ht="13.5" customHeight="1" thickBot="1">
      <c r="A40" s="338"/>
      <c r="B40" s="291" t="s">
        <v>10</v>
      </c>
      <c r="C40" s="341">
        <v>105</v>
      </c>
      <c r="D40" s="336"/>
      <c r="E40" s="305"/>
      <c r="F40" s="339"/>
      <c r="G40" s="305"/>
      <c r="H40" s="340"/>
      <c r="I40" s="305"/>
      <c r="J40" s="340"/>
      <c r="K40" s="305"/>
      <c r="L40" s="340"/>
      <c r="M40" s="342"/>
      <c r="N40" s="249"/>
      <c r="O40" s="336"/>
      <c r="Q40" s="326"/>
    </row>
    <row r="41" spans="1:17" ht="12.75">
      <c r="A41" s="338"/>
      <c r="B41" s="249"/>
      <c r="C41" s="305"/>
      <c r="D41" s="336"/>
      <c r="E41" s="305"/>
      <c r="F41" s="339"/>
      <c r="G41" s="305"/>
      <c r="H41" s="340"/>
      <c r="I41" s="305"/>
      <c r="J41" s="340"/>
      <c r="K41" s="305"/>
      <c r="L41" s="340"/>
      <c r="M41" s="343"/>
      <c r="N41" s="328"/>
      <c r="O41" s="344"/>
      <c r="Q41" s="326"/>
    </row>
    <row r="42" spans="1:17" ht="12.75">
      <c r="A42" s="338"/>
      <c r="B42" s="249"/>
      <c r="C42" s="305"/>
      <c r="D42" s="336"/>
      <c r="E42" s="305"/>
      <c r="F42" s="339"/>
      <c r="G42" s="305"/>
      <c r="H42" s="340"/>
      <c r="I42" s="305"/>
      <c r="J42" s="340"/>
      <c r="K42" s="305"/>
      <c r="L42" s="340"/>
      <c r="M42" s="343"/>
      <c r="N42" s="334"/>
      <c r="O42" s="337"/>
      <c r="Q42" s="326"/>
    </row>
    <row r="43" spans="1:17" ht="12.75">
      <c r="A43" s="338"/>
      <c r="B43" s="248"/>
      <c r="C43" s="248"/>
      <c r="D43" s="336"/>
      <c r="E43" s="305"/>
      <c r="F43" s="339"/>
      <c r="G43" s="305"/>
      <c r="H43" s="340"/>
      <c r="I43" s="305"/>
      <c r="J43" s="340"/>
      <c r="K43" s="305"/>
      <c r="L43" s="340"/>
      <c r="M43" s="343"/>
      <c r="N43" s="334"/>
      <c r="O43" s="337"/>
      <c r="Q43" s="326"/>
    </row>
    <row r="44" spans="1:17" ht="12.75">
      <c r="A44" s="338"/>
      <c r="B44" s="248"/>
      <c r="C44" s="248"/>
      <c r="D44" s="336"/>
      <c r="E44" s="305"/>
      <c r="F44" s="339"/>
      <c r="G44" s="305"/>
      <c r="H44" s="340"/>
      <c r="I44" s="305"/>
      <c r="J44" s="340"/>
      <c r="K44" s="305"/>
      <c r="L44" s="340"/>
      <c r="M44" s="343"/>
      <c r="N44" s="334"/>
      <c r="O44" s="337"/>
      <c r="Q44" s="326"/>
    </row>
    <row r="45" spans="1:17" ht="12.75">
      <c r="A45" s="338"/>
      <c r="B45" s="248"/>
      <c r="C45" s="248"/>
      <c r="D45" s="336"/>
      <c r="E45" s="305"/>
      <c r="F45" s="339"/>
      <c r="G45" s="305"/>
      <c r="H45" s="340"/>
      <c r="I45" s="305"/>
      <c r="J45" s="340"/>
      <c r="K45" s="305"/>
      <c r="L45" s="340"/>
      <c r="M45" s="343"/>
      <c r="N45" s="334"/>
      <c r="O45" s="337"/>
      <c r="Q45" s="326"/>
    </row>
    <row r="46" spans="1:17" ht="12.75">
      <c r="A46" s="338"/>
      <c r="B46" s="248"/>
      <c r="C46" s="248"/>
      <c r="D46" s="336"/>
      <c r="E46" s="305"/>
      <c r="F46" s="339"/>
      <c r="G46" s="305"/>
      <c r="H46" s="340"/>
      <c r="I46" s="305"/>
      <c r="J46" s="340"/>
      <c r="K46" s="305"/>
      <c r="L46" s="340"/>
      <c r="M46" s="338"/>
      <c r="N46" s="326"/>
      <c r="O46" s="326"/>
      <c r="Q46" s="326"/>
    </row>
    <row r="47" spans="1:17" ht="12.75">
      <c r="A47" s="338"/>
      <c r="B47" s="248"/>
      <c r="C47" s="248"/>
      <c r="D47" s="336"/>
      <c r="E47" s="305"/>
      <c r="F47" s="339"/>
      <c r="G47" s="305"/>
      <c r="H47" s="340"/>
      <c r="I47" s="305"/>
      <c r="J47" s="340"/>
      <c r="K47" s="305"/>
      <c r="L47" s="340"/>
      <c r="Q47" s="326"/>
    </row>
    <row r="48" spans="1:17" ht="12.75">
      <c r="A48" s="338"/>
      <c r="B48" s="248"/>
      <c r="C48" s="248"/>
      <c r="D48" s="336"/>
      <c r="E48" s="305"/>
      <c r="F48" s="339"/>
      <c r="G48" s="305"/>
      <c r="H48" s="340"/>
      <c r="I48" s="305"/>
      <c r="J48" s="340"/>
      <c r="K48" s="305"/>
      <c r="L48" s="340"/>
      <c r="Q48" s="326"/>
    </row>
    <row r="49" spans="1:17" ht="12.75">
      <c r="A49" s="338"/>
      <c r="B49" s="248"/>
      <c r="C49" s="248"/>
      <c r="D49" s="336"/>
      <c r="E49" s="305"/>
      <c r="F49" s="339"/>
      <c r="G49" s="305"/>
      <c r="H49" s="340"/>
      <c r="I49" s="305"/>
      <c r="J49" s="340"/>
      <c r="K49" s="305"/>
      <c r="L49" s="340"/>
      <c r="Q49" s="326"/>
    </row>
    <row r="50" spans="1:17" ht="12.75">
      <c r="A50" s="338"/>
      <c r="B50" s="248"/>
      <c r="C50" s="248"/>
      <c r="D50" s="336"/>
      <c r="E50" s="305"/>
      <c r="F50" s="339"/>
      <c r="G50" s="305"/>
      <c r="H50" s="340"/>
      <c r="I50" s="305"/>
      <c r="J50" s="340"/>
      <c r="K50" s="305"/>
      <c r="L50" s="340"/>
      <c r="Q50" s="326"/>
    </row>
    <row r="51" spans="1:17" ht="12.75">
      <c r="A51" s="338"/>
      <c r="B51" s="248"/>
      <c r="C51" s="248"/>
      <c r="Q51" s="326"/>
    </row>
    <row r="52" spans="1:17" ht="12.75">
      <c r="A52" s="338"/>
      <c r="Q52" s="326"/>
    </row>
    <row r="53" spans="1:17" ht="33" customHeight="1" thickBot="1">
      <c r="A53" s="338"/>
      <c r="B53" s="496" t="s">
        <v>305</v>
      </c>
      <c r="C53" s="496"/>
      <c r="Q53" s="326"/>
    </row>
    <row r="54" spans="1:17" ht="12.75">
      <c r="A54" s="338"/>
      <c r="B54" s="330" t="s">
        <v>42</v>
      </c>
      <c r="C54" s="331" t="s">
        <v>23</v>
      </c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Q54" s="326"/>
    </row>
    <row r="55" spans="1:17" ht="12.75">
      <c r="A55" s="338"/>
      <c r="B55" s="277" t="s">
        <v>9</v>
      </c>
      <c r="C55" s="335">
        <v>0</v>
      </c>
      <c r="D55" s="345"/>
      <c r="E55" s="345"/>
      <c r="F55" s="345"/>
      <c r="I55" s="338"/>
      <c r="M55" s="338"/>
      <c r="Q55" s="326"/>
    </row>
    <row r="56" spans="1:17" ht="12.75">
      <c r="A56" s="338"/>
      <c r="B56" s="277" t="s">
        <v>339</v>
      </c>
      <c r="C56" s="335">
        <v>2</v>
      </c>
      <c r="D56" s="338"/>
      <c r="E56" s="338"/>
      <c r="I56" s="338"/>
      <c r="M56" s="338"/>
      <c r="Q56" s="326"/>
    </row>
    <row r="57" spans="1:19" ht="12.75">
      <c r="A57" s="338"/>
      <c r="B57" s="277" t="s">
        <v>144</v>
      </c>
      <c r="C57" s="335">
        <v>4</v>
      </c>
      <c r="D57" s="338"/>
      <c r="E57" s="338"/>
      <c r="I57" s="338"/>
      <c r="M57" s="338"/>
      <c r="Q57" s="326"/>
      <c r="R57" s="326"/>
      <c r="S57" s="326"/>
    </row>
    <row r="58" spans="1:26" ht="15" customHeight="1">
      <c r="A58" s="338"/>
      <c r="B58" s="277" t="s">
        <v>7</v>
      </c>
      <c r="C58" s="335">
        <v>19</v>
      </c>
      <c r="D58" s="338"/>
      <c r="E58" s="338"/>
      <c r="I58" s="338"/>
      <c r="M58" s="338"/>
      <c r="Q58" s="326"/>
      <c r="R58" s="326"/>
      <c r="S58" s="326"/>
      <c r="Z58" s="326"/>
    </row>
    <row r="59" spans="1:21" s="326" customFormat="1" ht="13.5" customHeight="1">
      <c r="A59" s="338"/>
      <c r="B59" s="277" t="s">
        <v>6</v>
      </c>
      <c r="C59" s="335">
        <v>24</v>
      </c>
      <c r="D59" s="338"/>
      <c r="E59" s="338"/>
      <c r="F59" s="243"/>
      <c r="G59" s="243"/>
      <c r="H59" s="243"/>
      <c r="I59" s="338"/>
      <c r="J59" s="243"/>
      <c r="K59" s="243"/>
      <c r="L59" s="243"/>
      <c r="M59" s="338"/>
      <c r="N59" s="248"/>
      <c r="O59" s="248"/>
      <c r="P59" s="248"/>
      <c r="T59" s="248"/>
      <c r="U59" s="248"/>
    </row>
    <row r="60" spans="1:16" s="326" customFormat="1" ht="12.75">
      <c r="A60" s="338"/>
      <c r="B60" s="346" t="s">
        <v>8</v>
      </c>
      <c r="C60" s="335">
        <v>33</v>
      </c>
      <c r="D60" s="338"/>
      <c r="E60" s="338"/>
      <c r="F60" s="243"/>
      <c r="G60" s="243"/>
      <c r="H60" s="243"/>
      <c r="I60" s="338"/>
      <c r="J60" s="243"/>
      <c r="K60" s="243"/>
      <c r="L60" s="243"/>
      <c r="M60" s="338"/>
      <c r="N60" s="248"/>
      <c r="O60" s="248"/>
      <c r="P60" s="248"/>
    </row>
    <row r="61" spans="1:26" s="326" customFormat="1" ht="12.75">
      <c r="A61" s="338"/>
      <c r="B61" s="277" t="s">
        <v>146</v>
      </c>
      <c r="C61" s="335">
        <v>37</v>
      </c>
      <c r="D61" s="338"/>
      <c r="E61" s="338"/>
      <c r="F61" s="243"/>
      <c r="G61" s="243"/>
      <c r="H61" s="243"/>
      <c r="I61" s="338"/>
      <c r="J61" s="243"/>
      <c r="K61" s="243"/>
      <c r="L61" s="243"/>
      <c r="M61" s="338"/>
      <c r="N61" s="248"/>
      <c r="O61" s="248"/>
      <c r="P61" s="248"/>
      <c r="Z61" s="248"/>
    </row>
    <row r="62" spans="2:13" ht="13.5" thickBot="1">
      <c r="B62" s="291" t="s">
        <v>10</v>
      </c>
      <c r="C62" s="341">
        <v>38</v>
      </c>
      <c r="D62" s="338"/>
      <c r="E62" s="338"/>
      <c r="I62" s="338"/>
      <c r="M62" s="338"/>
    </row>
    <row r="63" spans="4:13" ht="12.75">
      <c r="D63" s="338"/>
      <c r="E63" s="338"/>
      <c r="I63" s="338"/>
      <c r="M63" s="338"/>
    </row>
    <row r="64" spans="4:16" ht="12.75">
      <c r="D64" s="338"/>
      <c r="E64" s="338"/>
      <c r="I64" s="338"/>
      <c r="M64" s="338"/>
      <c r="P64" s="326"/>
    </row>
    <row r="65" spans="2:16" s="248" customFormat="1" ht="12.75">
      <c r="B65" s="249"/>
      <c r="C65" s="336"/>
      <c r="D65" s="338"/>
      <c r="E65" s="338"/>
      <c r="F65" s="243"/>
      <c r="G65" s="243"/>
      <c r="H65" s="243"/>
      <c r="I65" s="338"/>
      <c r="J65" s="243"/>
      <c r="K65" s="243"/>
      <c r="L65" s="243"/>
      <c r="M65" s="338"/>
      <c r="P65" s="326"/>
    </row>
    <row r="66" spans="2:16" s="248" customFormat="1" ht="12.75">
      <c r="B66" s="249"/>
      <c r="C66" s="336"/>
      <c r="D66" s="338"/>
      <c r="E66" s="338"/>
      <c r="F66" s="243"/>
      <c r="G66" s="243"/>
      <c r="H66" s="243"/>
      <c r="I66" s="338"/>
      <c r="J66" s="243"/>
      <c r="K66" s="243"/>
      <c r="L66" s="243"/>
      <c r="M66" s="338"/>
      <c r="P66" s="326"/>
    </row>
    <row r="67" spans="2:16" s="248" customFormat="1" ht="12.75">
      <c r="B67" s="249"/>
      <c r="C67" s="336"/>
      <c r="D67" s="338"/>
      <c r="E67" s="338"/>
      <c r="F67" s="243"/>
      <c r="G67" s="243"/>
      <c r="H67" s="243"/>
      <c r="I67" s="338"/>
      <c r="J67" s="243"/>
      <c r="K67" s="243"/>
      <c r="L67" s="243"/>
      <c r="M67" s="338"/>
      <c r="P67" s="326"/>
    </row>
    <row r="68" spans="2:16" s="248" customFormat="1" ht="12.75">
      <c r="B68" s="249"/>
      <c r="C68" s="336"/>
      <c r="D68" s="338"/>
      <c r="E68" s="338"/>
      <c r="F68" s="243"/>
      <c r="G68" s="243"/>
      <c r="H68" s="243"/>
      <c r="I68" s="338"/>
      <c r="J68" s="243"/>
      <c r="K68" s="243"/>
      <c r="L68" s="243"/>
      <c r="M68" s="338"/>
      <c r="P68" s="326"/>
    </row>
    <row r="69" spans="2:13" s="248" customFormat="1" ht="12.75">
      <c r="B69" s="249"/>
      <c r="C69" s="336"/>
      <c r="D69" s="338"/>
      <c r="E69" s="338"/>
      <c r="F69" s="243"/>
      <c r="G69" s="243"/>
      <c r="H69" s="243"/>
      <c r="I69" s="338"/>
      <c r="J69" s="243"/>
      <c r="K69" s="243"/>
      <c r="L69" s="243"/>
      <c r="M69" s="338"/>
    </row>
    <row r="70" spans="2:13" s="248" customFormat="1" ht="12.75">
      <c r="B70" s="249"/>
      <c r="C70" s="336"/>
      <c r="D70" s="338"/>
      <c r="E70" s="338"/>
      <c r="F70" s="243"/>
      <c r="G70" s="243"/>
      <c r="H70" s="243"/>
      <c r="I70" s="338"/>
      <c r="J70" s="243"/>
      <c r="K70" s="243"/>
      <c r="L70" s="243"/>
      <c r="M70" s="338"/>
    </row>
    <row r="71" spans="2:13" s="248" customFormat="1" ht="12.75">
      <c r="B71" s="249"/>
      <c r="C71" s="336"/>
      <c r="D71" s="338"/>
      <c r="E71" s="338"/>
      <c r="F71" s="243"/>
      <c r="G71" s="243"/>
      <c r="H71" s="243"/>
      <c r="I71" s="338"/>
      <c r="J71" s="243"/>
      <c r="K71" s="243"/>
      <c r="L71" s="243"/>
      <c r="M71" s="338"/>
    </row>
    <row r="72" spans="2:15" s="248" customFormat="1" ht="12.75">
      <c r="B72" s="249"/>
      <c r="C72" s="336"/>
      <c r="D72" s="338"/>
      <c r="E72" s="338"/>
      <c r="F72" s="338"/>
      <c r="G72" s="338"/>
      <c r="H72" s="338"/>
      <c r="I72" s="338"/>
      <c r="J72" s="243"/>
      <c r="K72" s="243"/>
      <c r="L72" s="243"/>
      <c r="M72" s="338"/>
      <c r="N72" s="326"/>
      <c r="O72" s="326"/>
    </row>
    <row r="73" spans="2:13" s="248" customFormat="1" ht="37.5" customHeight="1" thickBot="1">
      <c r="B73" s="496" t="s">
        <v>306</v>
      </c>
      <c r="C73" s="496"/>
      <c r="D73" s="338"/>
      <c r="E73" s="338"/>
      <c r="F73" s="338"/>
      <c r="G73" s="338"/>
      <c r="H73" s="338"/>
      <c r="I73" s="338"/>
      <c r="J73" s="243"/>
      <c r="K73" s="243"/>
      <c r="L73" s="243"/>
      <c r="M73" s="338"/>
    </row>
    <row r="74" spans="2:13" s="248" customFormat="1" ht="12.75">
      <c r="B74" s="330" t="s">
        <v>42</v>
      </c>
      <c r="C74" s="331" t="s">
        <v>23</v>
      </c>
      <c r="D74" s="345"/>
      <c r="E74" s="345"/>
      <c r="F74" s="345"/>
      <c r="G74" s="345"/>
      <c r="H74" s="338"/>
      <c r="I74" s="338"/>
      <c r="J74" s="338"/>
      <c r="K74" s="338"/>
      <c r="L74" s="338"/>
      <c r="M74" s="338"/>
    </row>
    <row r="75" spans="2:13" s="248" customFormat="1" ht="12.75">
      <c r="B75" s="277" t="s">
        <v>339</v>
      </c>
      <c r="C75" s="335">
        <v>8</v>
      </c>
      <c r="E75" s="338"/>
      <c r="F75" s="338"/>
      <c r="G75" s="338"/>
      <c r="H75" s="338"/>
      <c r="I75" s="338"/>
      <c r="J75" s="338"/>
      <c r="K75" s="338"/>
      <c r="L75" s="338"/>
      <c r="M75" s="338"/>
    </row>
    <row r="76" spans="2:13" s="248" customFormat="1" ht="12.75">
      <c r="B76" s="277" t="s">
        <v>144</v>
      </c>
      <c r="C76" s="335">
        <v>11</v>
      </c>
      <c r="E76" s="338"/>
      <c r="F76" s="338"/>
      <c r="G76" s="338"/>
      <c r="H76" s="338"/>
      <c r="I76" s="338"/>
      <c r="J76" s="338"/>
      <c r="K76" s="338"/>
      <c r="L76" s="338"/>
      <c r="M76" s="338"/>
    </row>
    <row r="77" spans="2:13" s="248" customFormat="1" ht="12.75">
      <c r="B77" s="277" t="s">
        <v>146</v>
      </c>
      <c r="C77" s="335">
        <v>23</v>
      </c>
      <c r="E77" s="243"/>
      <c r="F77" s="243"/>
      <c r="G77" s="243"/>
      <c r="H77" s="243"/>
      <c r="I77" s="243"/>
      <c r="J77" s="243"/>
      <c r="K77" s="243"/>
      <c r="L77" s="243"/>
      <c r="M77" s="243"/>
    </row>
    <row r="78" spans="2:13" s="248" customFormat="1" ht="13.5" customHeight="1">
      <c r="B78" s="277" t="s">
        <v>7</v>
      </c>
      <c r="C78" s="335">
        <v>30</v>
      </c>
      <c r="E78" s="243"/>
      <c r="F78" s="243"/>
      <c r="G78" s="243"/>
      <c r="H78" s="243"/>
      <c r="I78" s="243"/>
      <c r="J78" s="243"/>
      <c r="K78" s="243"/>
      <c r="L78" s="243"/>
      <c r="M78" s="243"/>
    </row>
    <row r="79" spans="2:13" s="248" customFormat="1" ht="12.75">
      <c r="B79" s="277" t="s">
        <v>10</v>
      </c>
      <c r="C79" s="335">
        <v>34</v>
      </c>
      <c r="E79" s="243"/>
      <c r="F79" s="243"/>
      <c r="G79" s="243"/>
      <c r="H79" s="243"/>
      <c r="I79" s="243"/>
      <c r="J79" s="243"/>
      <c r="K79" s="243"/>
      <c r="L79" s="243"/>
      <c r="M79" s="243"/>
    </row>
    <row r="80" spans="2:13" s="248" customFormat="1" ht="12.75">
      <c r="B80" s="277" t="s">
        <v>9</v>
      </c>
      <c r="C80" s="335">
        <v>48</v>
      </c>
      <c r="D80" s="249"/>
      <c r="E80" s="249"/>
      <c r="F80" s="249"/>
      <c r="G80" s="249"/>
      <c r="H80" s="249"/>
      <c r="I80" s="249"/>
      <c r="J80" s="249"/>
      <c r="K80" s="249"/>
      <c r="L80" s="249"/>
      <c r="M80" s="249"/>
    </row>
    <row r="81" spans="2:13" s="248" customFormat="1" ht="12.75">
      <c r="B81" s="277" t="s">
        <v>6</v>
      </c>
      <c r="C81" s="335">
        <v>53</v>
      </c>
      <c r="D81" s="249"/>
      <c r="E81" s="249"/>
      <c r="F81" s="249"/>
      <c r="G81" s="249"/>
      <c r="H81" s="249"/>
      <c r="I81" s="249"/>
      <c r="J81" s="249"/>
      <c r="K81" s="249"/>
      <c r="L81" s="249"/>
      <c r="M81" s="249"/>
    </row>
    <row r="82" spans="2:13" s="248" customFormat="1" ht="13.5" thickBot="1">
      <c r="B82" s="291" t="s">
        <v>8</v>
      </c>
      <c r="C82" s="341">
        <v>54</v>
      </c>
      <c r="D82" s="249"/>
      <c r="E82" s="249"/>
      <c r="F82" s="249"/>
      <c r="G82" s="249"/>
      <c r="H82" s="249"/>
      <c r="I82" s="249"/>
      <c r="J82" s="249"/>
      <c r="K82" s="249"/>
      <c r="L82" s="249"/>
      <c r="M82" s="249"/>
    </row>
    <row r="83" spans="2:13" s="248" customFormat="1" ht="12.75">
      <c r="B83" s="249"/>
      <c r="C83" s="347"/>
      <c r="D83" s="249"/>
      <c r="E83" s="249"/>
      <c r="F83" s="249"/>
      <c r="G83" s="249"/>
      <c r="H83" s="249"/>
      <c r="I83" s="249"/>
      <c r="J83" s="249"/>
      <c r="K83" s="249"/>
      <c r="L83" s="249"/>
      <c r="M83" s="249"/>
    </row>
    <row r="84" spans="2:13" s="248" customFormat="1" ht="33.75" customHeight="1">
      <c r="B84" s="243"/>
      <c r="C84" s="243"/>
      <c r="D84" s="249"/>
      <c r="E84" s="249"/>
      <c r="F84" s="249"/>
      <c r="G84" s="249"/>
      <c r="H84" s="249"/>
      <c r="I84" s="249"/>
      <c r="J84" s="249"/>
      <c r="K84" s="249"/>
      <c r="L84" s="249"/>
      <c r="M84" s="249"/>
    </row>
    <row r="85" spans="2:13" s="248" customFormat="1" ht="12.75">
      <c r="B85"/>
      <c r="C85"/>
      <c r="D85" s="249"/>
      <c r="E85" s="249"/>
      <c r="F85" s="249"/>
      <c r="G85" s="249"/>
      <c r="H85" s="249"/>
      <c r="I85" s="249"/>
      <c r="J85" s="249"/>
      <c r="K85" s="249"/>
      <c r="L85" s="249"/>
      <c r="M85" s="249"/>
    </row>
    <row r="86" spans="2:13" s="248" customFormat="1" ht="12.75">
      <c r="B86"/>
      <c r="C86"/>
      <c r="D86" s="249"/>
      <c r="E86" s="249"/>
      <c r="F86" s="249"/>
      <c r="G86" s="249"/>
      <c r="H86" s="249"/>
      <c r="I86" s="249"/>
      <c r="J86" s="249"/>
      <c r="K86" s="249"/>
      <c r="L86" s="249"/>
      <c r="M86" s="249"/>
    </row>
    <row r="87" spans="2:13" s="248" customFormat="1" ht="12.75">
      <c r="B87"/>
      <c r="C87"/>
      <c r="D87" s="249"/>
      <c r="E87" s="249"/>
      <c r="F87" s="249"/>
      <c r="G87" s="249"/>
      <c r="H87" s="249"/>
      <c r="I87" s="249"/>
      <c r="J87" s="249"/>
      <c r="K87" s="249"/>
      <c r="L87" s="249"/>
      <c r="M87" s="249"/>
    </row>
    <row r="88" spans="2:13" s="248" customFormat="1" ht="12.75">
      <c r="B88"/>
      <c r="C88"/>
      <c r="D88" s="249"/>
      <c r="E88" s="249"/>
      <c r="F88" s="249"/>
      <c r="G88" s="249"/>
      <c r="H88" s="249"/>
      <c r="I88" s="249"/>
      <c r="J88" s="249"/>
      <c r="K88" s="249"/>
      <c r="L88" s="249"/>
      <c r="M88" s="249"/>
    </row>
    <row r="89" spans="2:13" s="248" customFormat="1" ht="12.75">
      <c r="B89"/>
      <c r="C89"/>
      <c r="D89" s="249"/>
      <c r="E89" s="249"/>
      <c r="F89" s="249"/>
      <c r="G89" s="249"/>
      <c r="H89" s="249"/>
      <c r="I89" s="249"/>
      <c r="J89" s="249"/>
      <c r="K89" s="249"/>
      <c r="L89" s="249"/>
      <c r="M89" s="249"/>
    </row>
    <row r="90" spans="2:13" s="248" customFormat="1" ht="12.75">
      <c r="B90" s="243"/>
      <c r="C90" s="243"/>
      <c r="D90" s="249"/>
      <c r="E90" s="249"/>
      <c r="F90" s="249"/>
      <c r="G90" s="249"/>
      <c r="H90" s="249"/>
      <c r="I90" s="249"/>
      <c r="J90" s="249"/>
      <c r="K90" s="249"/>
      <c r="L90" s="249"/>
      <c r="M90" s="249"/>
    </row>
    <row r="91" spans="2:13" s="248" customFormat="1" ht="24.75" customHeight="1" thickBot="1">
      <c r="B91" s="496" t="s">
        <v>307</v>
      </c>
      <c r="C91" s="496"/>
      <c r="D91" s="249"/>
      <c r="E91" s="249"/>
      <c r="F91" s="249"/>
      <c r="G91" s="249"/>
      <c r="H91" s="249"/>
      <c r="I91" s="249"/>
      <c r="J91" s="249"/>
      <c r="K91" s="249"/>
      <c r="L91" s="249"/>
      <c r="M91" s="249"/>
    </row>
    <row r="92" spans="2:13" s="248" customFormat="1" ht="12.75">
      <c r="B92" s="330" t="s">
        <v>42</v>
      </c>
      <c r="C92" s="331" t="s">
        <v>23</v>
      </c>
      <c r="D92" s="249"/>
      <c r="E92" s="249"/>
      <c r="F92" s="249"/>
      <c r="G92" s="249"/>
      <c r="H92" s="249"/>
      <c r="I92" s="249"/>
      <c r="J92" s="249"/>
      <c r="K92" s="249"/>
      <c r="L92" s="249"/>
      <c r="M92" s="249"/>
    </row>
    <row r="93" spans="2:13" s="248" customFormat="1" ht="12.75">
      <c r="B93" s="277" t="s">
        <v>339</v>
      </c>
      <c r="C93" s="335">
        <v>2</v>
      </c>
      <c r="E93" s="250"/>
      <c r="F93" s="250"/>
      <c r="G93" s="250"/>
      <c r="H93" s="249"/>
      <c r="I93" s="249"/>
      <c r="J93" s="249"/>
      <c r="K93" s="249"/>
      <c r="L93" s="249"/>
      <c r="M93" s="249"/>
    </row>
    <row r="94" spans="2:13" s="248" customFormat="1" ht="12.75">
      <c r="B94" s="277" t="s">
        <v>146</v>
      </c>
      <c r="C94" s="335">
        <v>12</v>
      </c>
      <c r="E94" s="249"/>
      <c r="F94" s="249"/>
      <c r="G94" s="249"/>
      <c r="H94" s="249"/>
      <c r="I94" s="249"/>
      <c r="J94" s="249"/>
      <c r="K94" s="249"/>
      <c r="L94" s="249"/>
      <c r="M94" s="249"/>
    </row>
    <row r="95" spans="2:13" s="248" customFormat="1" ht="14.25" customHeight="1">
      <c r="B95" s="277" t="s">
        <v>7</v>
      </c>
      <c r="C95" s="335">
        <v>22</v>
      </c>
      <c r="E95" s="249"/>
      <c r="F95" s="249"/>
      <c r="G95" s="249"/>
      <c r="H95" s="249"/>
      <c r="I95" s="249"/>
      <c r="J95" s="249"/>
      <c r="K95" s="249"/>
      <c r="L95" s="249"/>
      <c r="M95" s="249"/>
    </row>
    <row r="96" spans="2:13" s="248" customFormat="1" ht="12.75">
      <c r="B96" s="277" t="s">
        <v>6</v>
      </c>
      <c r="C96" s="335">
        <v>28</v>
      </c>
      <c r="E96" s="249"/>
      <c r="F96" s="249"/>
      <c r="G96" s="249"/>
      <c r="H96" s="249"/>
      <c r="I96" s="249"/>
      <c r="J96" s="249"/>
      <c r="K96" s="249"/>
      <c r="L96" s="249"/>
      <c r="M96" s="249"/>
    </row>
    <row r="97" spans="2:13" s="248" customFormat="1" ht="13.5" customHeight="1">
      <c r="B97" s="277" t="s">
        <v>144</v>
      </c>
      <c r="C97" s="335">
        <v>31</v>
      </c>
      <c r="E97" s="249"/>
      <c r="F97" s="249"/>
      <c r="G97" s="249"/>
      <c r="H97" s="249"/>
      <c r="I97" s="249"/>
      <c r="J97" s="249"/>
      <c r="K97" s="249"/>
      <c r="L97" s="249"/>
      <c r="M97" s="249"/>
    </row>
    <row r="98" spans="2:13" s="248" customFormat="1" ht="12.75">
      <c r="B98" s="277" t="s">
        <v>10</v>
      </c>
      <c r="C98" s="335">
        <v>34</v>
      </c>
      <c r="E98" s="249"/>
      <c r="F98" s="249"/>
      <c r="G98" s="249"/>
      <c r="H98" s="249"/>
      <c r="I98" s="249"/>
      <c r="J98" s="249"/>
      <c r="K98" s="249"/>
      <c r="L98" s="249"/>
      <c r="M98" s="249"/>
    </row>
    <row r="99" spans="2:13" s="248" customFormat="1" ht="12.75">
      <c r="B99" s="277" t="s">
        <v>9</v>
      </c>
      <c r="C99" s="335">
        <v>37</v>
      </c>
      <c r="E99" s="249"/>
      <c r="F99" s="249"/>
      <c r="G99" s="249"/>
      <c r="H99" s="249"/>
      <c r="I99" s="249"/>
      <c r="J99" s="249"/>
      <c r="K99" s="249"/>
      <c r="L99" s="249"/>
      <c r="M99" s="249"/>
    </row>
    <row r="100" spans="2:13" s="248" customFormat="1" ht="13.5" thickBot="1">
      <c r="B100" s="291" t="s">
        <v>8</v>
      </c>
      <c r="C100" s="341">
        <v>55</v>
      </c>
      <c r="E100" s="249"/>
      <c r="F100" s="249"/>
      <c r="G100" s="249"/>
      <c r="H100" s="249"/>
      <c r="I100" s="249"/>
      <c r="J100" s="249"/>
      <c r="K100" s="249"/>
      <c r="L100" s="249"/>
      <c r="M100" s="249"/>
    </row>
    <row r="101" spans="2:13" s="248" customFormat="1" ht="12.75">
      <c r="B101" s="243"/>
      <c r="C101" s="243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</row>
    <row r="102" spans="2:13" s="248" customFormat="1" ht="12.75">
      <c r="B102" s="243"/>
      <c r="C102" s="243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</row>
    <row r="103" spans="2:13" s="248" customFormat="1" ht="12.75">
      <c r="B103" s="243"/>
      <c r="C103" s="243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</row>
    <row r="104" spans="2:13" s="248" customFormat="1" ht="12.75">
      <c r="B104" s="243"/>
      <c r="C104" s="243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</row>
    <row r="105" spans="2:15" s="248" customFormat="1" ht="12.75">
      <c r="B105" s="243"/>
      <c r="C105" s="243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497"/>
      <c r="O105" s="497"/>
    </row>
    <row r="106" spans="2:13" s="248" customFormat="1" ht="27" customHeight="1">
      <c r="B106" s="243"/>
      <c r="C106" s="243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</row>
    <row r="107" spans="2:13" s="248" customFormat="1" ht="12.75">
      <c r="B107" s="243"/>
      <c r="C107" s="243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</row>
    <row r="108" spans="2:13" s="248" customFormat="1" ht="12.75">
      <c r="B108" s="243"/>
      <c r="C108" s="243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</row>
    <row r="109" spans="2:13" s="248" customFormat="1" ht="24.75" customHeight="1" thickBot="1">
      <c r="B109" s="496" t="s">
        <v>308</v>
      </c>
      <c r="C109" s="496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</row>
    <row r="110" spans="2:13" s="248" customFormat="1" ht="12.75">
      <c r="B110" s="330" t="s">
        <v>42</v>
      </c>
      <c r="C110" s="331" t="s">
        <v>23</v>
      </c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</row>
    <row r="111" spans="2:13" s="248" customFormat="1" ht="12.75">
      <c r="B111" s="277" t="s">
        <v>339</v>
      </c>
      <c r="C111" s="348">
        <v>0</v>
      </c>
      <c r="D111" s="347"/>
      <c r="E111" s="249"/>
      <c r="F111" s="249"/>
      <c r="G111" s="249"/>
      <c r="H111" s="249"/>
      <c r="I111" s="249"/>
      <c r="J111" s="249"/>
      <c r="K111" s="249"/>
      <c r="L111" s="249"/>
      <c r="M111" s="249"/>
    </row>
    <row r="112" spans="2:13" s="248" customFormat="1" ht="12.75">
      <c r="B112" s="277" t="s">
        <v>7</v>
      </c>
      <c r="C112" s="349">
        <v>7</v>
      </c>
      <c r="D112" s="350"/>
      <c r="E112" s="250"/>
      <c r="F112" s="250"/>
      <c r="G112" s="250"/>
      <c r="H112" s="249"/>
      <c r="I112" s="249"/>
      <c r="J112" s="249"/>
      <c r="K112" s="249"/>
      <c r="L112" s="249"/>
      <c r="M112" s="249"/>
    </row>
    <row r="113" spans="2:13" s="248" customFormat="1" ht="12.75">
      <c r="B113" s="277" t="s">
        <v>9</v>
      </c>
      <c r="C113" s="351">
        <v>44</v>
      </c>
      <c r="D113" s="347"/>
      <c r="E113" s="249"/>
      <c r="F113" s="249"/>
      <c r="G113" s="249"/>
      <c r="H113" s="249"/>
      <c r="I113" s="249"/>
      <c r="J113" s="249"/>
      <c r="K113" s="249"/>
      <c r="L113" s="249"/>
      <c r="M113" s="249"/>
    </row>
    <row r="114" spans="2:13" s="248" customFormat="1" ht="12.75">
      <c r="B114" s="277" t="s">
        <v>144</v>
      </c>
      <c r="C114" s="351">
        <v>64</v>
      </c>
      <c r="D114" s="347"/>
      <c r="E114" s="249"/>
      <c r="F114" s="249"/>
      <c r="G114" s="249"/>
      <c r="H114" s="249"/>
      <c r="I114" s="249"/>
      <c r="J114" s="249"/>
      <c r="K114" s="249"/>
      <c r="L114" s="249"/>
      <c r="M114" s="249"/>
    </row>
    <row r="115" spans="2:13" s="248" customFormat="1" ht="12.75">
      <c r="B115" s="277" t="s">
        <v>6</v>
      </c>
      <c r="C115" s="351">
        <v>92</v>
      </c>
      <c r="D115" s="347"/>
      <c r="E115" s="249"/>
      <c r="F115" s="249"/>
      <c r="G115" s="249"/>
      <c r="H115" s="249"/>
      <c r="I115" s="249"/>
      <c r="J115" s="249"/>
      <c r="K115" s="249"/>
      <c r="L115" s="249"/>
      <c r="M115" s="249"/>
    </row>
    <row r="116" spans="2:13" s="248" customFormat="1" ht="13.5" customHeight="1">
      <c r="B116" s="346" t="s">
        <v>146</v>
      </c>
      <c r="C116" s="351">
        <v>123</v>
      </c>
      <c r="D116" s="347"/>
      <c r="E116" s="249"/>
      <c r="F116" s="249"/>
      <c r="G116" s="249"/>
      <c r="H116" s="249"/>
      <c r="I116" s="249"/>
      <c r="J116" s="249"/>
      <c r="K116" s="249"/>
      <c r="L116" s="249"/>
      <c r="M116" s="249"/>
    </row>
    <row r="117" spans="2:13" s="248" customFormat="1" ht="13.5" customHeight="1">
      <c r="B117" s="277" t="s">
        <v>8</v>
      </c>
      <c r="C117" s="351">
        <v>134</v>
      </c>
      <c r="D117" s="347"/>
      <c r="E117" s="249"/>
      <c r="F117" s="249"/>
      <c r="G117" s="249"/>
      <c r="H117" s="249"/>
      <c r="I117" s="249"/>
      <c r="J117" s="249"/>
      <c r="K117" s="249"/>
      <c r="L117" s="249"/>
      <c r="M117" s="249"/>
    </row>
    <row r="118" spans="2:13" s="248" customFormat="1" ht="13.5" thickBot="1">
      <c r="B118" s="291" t="s">
        <v>10</v>
      </c>
      <c r="C118" s="352">
        <v>170</v>
      </c>
      <c r="D118" s="347"/>
      <c r="E118" s="249"/>
      <c r="F118" s="249"/>
      <c r="G118" s="249"/>
      <c r="H118" s="249"/>
      <c r="I118" s="249"/>
      <c r="J118" s="249"/>
      <c r="K118" s="249"/>
      <c r="L118" s="249"/>
      <c r="M118" s="249"/>
    </row>
    <row r="119" spans="2:13" s="248" customFormat="1" ht="12.75">
      <c r="B119" s="243"/>
      <c r="C119" s="243"/>
      <c r="D119" s="353"/>
      <c r="E119" s="249"/>
      <c r="F119" s="249"/>
      <c r="G119" s="249"/>
      <c r="H119" s="249"/>
      <c r="I119" s="249"/>
      <c r="J119" s="249"/>
      <c r="K119" s="249"/>
      <c r="L119" s="249"/>
      <c r="M119" s="249"/>
    </row>
    <row r="120" spans="2:13" s="248" customFormat="1" ht="12.75">
      <c r="B120" s="243"/>
      <c r="C120" s="243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</row>
    <row r="121" spans="2:13" s="248" customFormat="1" ht="12.75">
      <c r="B121" s="243"/>
      <c r="C121" s="243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</row>
    <row r="122" spans="2:13" s="248" customFormat="1" ht="12.75">
      <c r="B122" s="243"/>
      <c r="C122" s="243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</row>
    <row r="123" spans="2:13" s="248" customFormat="1" ht="12.75">
      <c r="B123" s="243"/>
      <c r="C123" s="243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</row>
    <row r="124" spans="2:13" s="248" customFormat="1" ht="12.75">
      <c r="B124" s="243"/>
      <c r="C124" s="243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</row>
    <row r="125" spans="2:13" s="248" customFormat="1" ht="12.75">
      <c r="B125" s="243"/>
      <c r="C125" s="243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</row>
    <row r="126" spans="2:13" s="248" customFormat="1" ht="12.75">
      <c r="B126" s="243"/>
      <c r="C126" s="243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</row>
    <row r="127" spans="2:15" s="248" customFormat="1" ht="12.75">
      <c r="B127" s="243"/>
      <c r="C127" s="243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</row>
    <row r="128" spans="2:13" s="248" customFormat="1" ht="36" customHeight="1" thickBot="1">
      <c r="B128" s="496" t="s">
        <v>309</v>
      </c>
      <c r="C128" s="496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</row>
    <row r="129" spans="2:13" s="248" customFormat="1" ht="12.75">
      <c r="B129" s="330" t="s">
        <v>42</v>
      </c>
      <c r="C129" s="331" t="s">
        <v>23</v>
      </c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</row>
    <row r="130" spans="2:13" s="248" customFormat="1" ht="12.75">
      <c r="B130" s="277" t="s">
        <v>339</v>
      </c>
      <c r="C130" s="354">
        <v>1</v>
      </c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</row>
    <row r="131" spans="2:13" s="248" customFormat="1" ht="12.75">
      <c r="B131" s="277" t="s">
        <v>144</v>
      </c>
      <c r="C131" s="355">
        <v>2</v>
      </c>
      <c r="D131" s="356"/>
      <c r="E131" s="250"/>
      <c r="F131" s="249"/>
      <c r="G131" s="249"/>
      <c r="H131" s="249"/>
      <c r="I131" s="249"/>
      <c r="J131" s="249"/>
      <c r="K131" s="249"/>
      <c r="L131" s="249"/>
      <c r="M131" s="249"/>
    </row>
    <row r="132" spans="2:13" s="248" customFormat="1" ht="12.75">
      <c r="B132" s="277" t="s">
        <v>146</v>
      </c>
      <c r="C132" s="357">
        <v>3</v>
      </c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</row>
    <row r="133" spans="2:13" s="248" customFormat="1" ht="12.75">
      <c r="B133" s="277" t="s">
        <v>6</v>
      </c>
      <c r="C133" s="357">
        <v>15</v>
      </c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</row>
    <row r="134" spans="2:13" s="248" customFormat="1" ht="12.75">
      <c r="B134" s="277" t="s">
        <v>9</v>
      </c>
      <c r="C134" s="357">
        <v>21</v>
      </c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</row>
    <row r="135" spans="2:13" s="248" customFormat="1" ht="12.75">
      <c r="B135" s="277" t="s">
        <v>7</v>
      </c>
      <c r="C135" s="357">
        <v>35</v>
      </c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</row>
    <row r="136" spans="2:13" s="248" customFormat="1" ht="12.75">
      <c r="B136" s="277" t="s">
        <v>8</v>
      </c>
      <c r="C136" s="357">
        <v>79</v>
      </c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</row>
    <row r="137" spans="2:13" s="248" customFormat="1" ht="13.5" thickBot="1">
      <c r="B137" s="291" t="s">
        <v>10</v>
      </c>
      <c r="C137" s="358">
        <v>80</v>
      </c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</row>
    <row r="138" spans="2:13" s="248" customFormat="1" ht="13.5" customHeight="1">
      <c r="B138" s="243"/>
      <c r="C138" s="243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</row>
    <row r="139" spans="2:13" s="248" customFormat="1" ht="26.25" customHeight="1">
      <c r="B139" s="243"/>
      <c r="C139" s="243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</row>
    <row r="140" spans="2:13" s="248" customFormat="1" ht="12.75">
      <c r="B140" s="243"/>
      <c r="C140" s="243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</row>
    <row r="141" spans="2:13" s="248" customFormat="1" ht="12.75">
      <c r="B141" s="243"/>
      <c r="C141" s="243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</row>
    <row r="142" spans="2:13" s="248" customFormat="1" ht="12.75">
      <c r="B142" s="243"/>
      <c r="C142" s="243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</row>
    <row r="143" spans="2:13" s="248" customFormat="1" ht="12.75">
      <c r="B143" s="243"/>
      <c r="C143" s="243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</row>
    <row r="144" spans="2:13" s="248" customFormat="1" ht="12.75">
      <c r="B144" s="243"/>
      <c r="C144" s="243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</row>
    <row r="145" spans="2:13" s="248" customFormat="1" ht="12.75">
      <c r="B145" s="243"/>
      <c r="C145" s="243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</row>
    <row r="146" spans="2:13" s="248" customFormat="1" ht="12.75">
      <c r="B146" s="243"/>
      <c r="C146" s="243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</row>
    <row r="147" spans="2:13" s="248" customFormat="1" ht="24.75" customHeight="1" thickBot="1">
      <c r="B147" s="496" t="s">
        <v>310</v>
      </c>
      <c r="C147" s="496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</row>
    <row r="148" spans="2:13" s="248" customFormat="1" ht="12.75">
      <c r="B148" s="330" t="s">
        <v>42</v>
      </c>
      <c r="C148" s="331" t="s">
        <v>23</v>
      </c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</row>
    <row r="149" spans="2:13" s="248" customFormat="1" ht="12.75">
      <c r="B149" s="277" t="s">
        <v>339</v>
      </c>
      <c r="C149" s="335">
        <v>15</v>
      </c>
      <c r="E149" s="249"/>
      <c r="F149" s="249"/>
      <c r="G149" s="249"/>
      <c r="H149" s="249"/>
      <c r="I149" s="249"/>
      <c r="J149" s="249"/>
      <c r="K149" s="249"/>
      <c r="L149" s="249"/>
      <c r="M149" s="249"/>
    </row>
    <row r="150" spans="2:13" s="248" customFormat="1" ht="15" customHeight="1">
      <c r="B150" s="277" t="s">
        <v>6</v>
      </c>
      <c r="C150" s="335">
        <v>42</v>
      </c>
      <c r="E150" s="249"/>
      <c r="F150" s="249"/>
      <c r="G150" s="249"/>
      <c r="H150" s="249"/>
      <c r="I150" s="249"/>
      <c r="J150" s="249"/>
      <c r="K150" s="249"/>
      <c r="L150" s="249"/>
      <c r="M150" s="249"/>
    </row>
    <row r="151" spans="2:13" s="248" customFormat="1" ht="12.75" customHeight="1">
      <c r="B151" s="277" t="s">
        <v>144</v>
      </c>
      <c r="C151" s="335">
        <v>42</v>
      </c>
      <c r="E151" s="249"/>
      <c r="F151" s="249"/>
      <c r="G151" s="249"/>
      <c r="H151" s="249"/>
      <c r="I151" s="249"/>
      <c r="J151" s="249"/>
      <c r="K151" s="249"/>
      <c r="L151" s="249"/>
      <c r="M151" s="249"/>
    </row>
    <row r="152" spans="2:13" s="248" customFormat="1" ht="12.75">
      <c r="B152" s="277" t="s">
        <v>146</v>
      </c>
      <c r="C152" s="335">
        <v>68</v>
      </c>
      <c r="E152" s="249"/>
      <c r="F152" s="249"/>
      <c r="G152" s="249"/>
      <c r="H152" s="249"/>
      <c r="I152" s="249"/>
      <c r="J152" s="249"/>
      <c r="K152" s="249"/>
      <c r="L152" s="249"/>
      <c r="M152" s="249"/>
    </row>
    <row r="153" spans="2:13" s="248" customFormat="1" ht="12.75">
      <c r="B153" s="277" t="s">
        <v>10</v>
      </c>
      <c r="C153" s="335">
        <v>107</v>
      </c>
      <c r="E153" s="249"/>
      <c r="F153" s="249"/>
      <c r="G153" s="249"/>
      <c r="H153" s="249"/>
      <c r="I153" s="249"/>
      <c r="J153" s="249"/>
      <c r="K153" s="249"/>
      <c r="L153" s="249"/>
      <c r="M153" s="249"/>
    </row>
    <row r="154" spans="2:13" s="248" customFormat="1" ht="12.75">
      <c r="B154" s="277" t="s">
        <v>7</v>
      </c>
      <c r="C154" s="335">
        <v>127</v>
      </c>
      <c r="E154" s="249"/>
      <c r="F154" s="249"/>
      <c r="G154" s="249"/>
      <c r="H154" s="249"/>
      <c r="I154" s="249"/>
      <c r="J154" s="249"/>
      <c r="K154" s="249"/>
      <c r="L154" s="249"/>
      <c r="M154" s="249"/>
    </row>
    <row r="155" spans="2:13" s="248" customFormat="1" ht="12.75">
      <c r="B155" s="277" t="s">
        <v>9</v>
      </c>
      <c r="C155" s="357">
        <v>144</v>
      </c>
      <c r="E155" s="249"/>
      <c r="F155" s="249"/>
      <c r="G155" s="249"/>
      <c r="H155" s="249"/>
      <c r="I155" s="249"/>
      <c r="J155" s="249"/>
      <c r="K155" s="249"/>
      <c r="L155" s="249"/>
      <c r="M155" s="249"/>
    </row>
    <row r="156" spans="2:13" s="248" customFormat="1" ht="13.5" thickBot="1">
      <c r="B156" s="291" t="s">
        <v>8</v>
      </c>
      <c r="C156" s="341">
        <v>274</v>
      </c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</row>
    <row r="157" spans="2:13" s="248" customFormat="1" ht="12.75">
      <c r="B157" s="243"/>
      <c r="C157" s="243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</row>
    <row r="158" spans="2:13" s="248" customFormat="1" ht="12.75">
      <c r="B158" s="243"/>
      <c r="C158" s="243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</row>
    <row r="159" spans="2:13" s="248" customFormat="1" ht="12.75">
      <c r="B159" s="243"/>
      <c r="C159" s="243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</row>
    <row r="160" spans="2:13" s="248" customFormat="1" ht="12.75">
      <c r="B160" s="243"/>
      <c r="C160" s="243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</row>
    <row r="161" spans="2:13" s="248" customFormat="1" ht="25.5" customHeight="1">
      <c r="B161" s="243"/>
      <c r="C161" s="243"/>
      <c r="D161" s="249"/>
      <c r="E161" s="249"/>
      <c r="F161" s="243"/>
      <c r="G161" s="249"/>
      <c r="H161" s="249"/>
      <c r="I161" s="249"/>
      <c r="J161" s="249"/>
      <c r="K161" s="249"/>
      <c r="L161" s="249"/>
      <c r="M161" s="249"/>
    </row>
    <row r="162" spans="2:13" s="248" customFormat="1" ht="12.75">
      <c r="B162" s="243"/>
      <c r="C162" s="243"/>
      <c r="D162" s="249"/>
      <c r="E162" s="249"/>
      <c r="F162" s="243"/>
      <c r="G162" s="249"/>
      <c r="H162" s="249"/>
      <c r="I162" s="249"/>
      <c r="J162" s="249"/>
      <c r="K162" s="249"/>
      <c r="L162" s="249"/>
      <c r="M162" s="249"/>
    </row>
    <row r="163" spans="2:13" s="248" customFormat="1" ht="12.75">
      <c r="B163" s="243"/>
      <c r="C163" s="243"/>
      <c r="D163" s="249"/>
      <c r="E163" s="249"/>
      <c r="F163" s="243"/>
      <c r="G163" s="249"/>
      <c r="H163" s="249"/>
      <c r="I163" s="249"/>
      <c r="J163" s="249"/>
      <c r="K163" s="249"/>
      <c r="L163" s="249"/>
      <c r="M163" s="249"/>
    </row>
    <row r="164" spans="2:13" s="248" customFormat="1" ht="12.75">
      <c r="B164" s="243"/>
      <c r="C164" s="243"/>
      <c r="D164" s="249"/>
      <c r="E164" s="249"/>
      <c r="F164" s="243"/>
      <c r="G164" s="249"/>
      <c r="H164" s="249"/>
      <c r="I164" s="249"/>
      <c r="J164" s="249"/>
      <c r="K164" s="243"/>
      <c r="L164" s="249"/>
      <c r="M164" s="249"/>
    </row>
    <row r="165" spans="2:13" s="248" customFormat="1" ht="24.75" customHeight="1" thickBot="1">
      <c r="B165" s="496" t="s">
        <v>311</v>
      </c>
      <c r="C165" s="496"/>
      <c r="D165" s="249"/>
      <c r="E165" s="249"/>
      <c r="F165" s="243"/>
      <c r="G165" s="249"/>
      <c r="H165" s="249"/>
      <c r="I165" s="249"/>
      <c r="J165" s="249"/>
      <c r="K165" s="243"/>
      <c r="L165" s="249"/>
      <c r="M165" s="249"/>
    </row>
    <row r="166" spans="2:13" s="248" customFormat="1" ht="12.75">
      <c r="B166" s="330" t="s">
        <v>42</v>
      </c>
      <c r="C166" s="331" t="s">
        <v>23</v>
      </c>
      <c r="D166" s="249"/>
      <c r="E166" s="249"/>
      <c r="F166" s="243"/>
      <c r="G166" s="249"/>
      <c r="H166" s="249"/>
      <c r="I166" s="249"/>
      <c r="J166" s="249"/>
      <c r="K166" s="243"/>
      <c r="L166" s="249"/>
      <c r="M166" s="249"/>
    </row>
    <row r="167" spans="2:13" s="248" customFormat="1" ht="12.75">
      <c r="B167" s="277" t="s">
        <v>339</v>
      </c>
      <c r="C167" s="335">
        <v>7</v>
      </c>
      <c r="D167" s="249"/>
      <c r="E167" s="249"/>
      <c r="F167" s="243"/>
      <c r="G167" s="249"/>
      <c r="H167" s="249"/>
      <c r="I167" s="249"/>
      <c r="J167" s="249"/>
      <c r="K167" s="243"/>
      <c r="L167" s="249"/>
      <c r="M167" s="249"/>
    </row>
    <row r="168" spans="2:13" s="248" customFormat="1" ht="12.75">
      <c r="B168" s="277" t="s">
        <v>7</v>
      </c>
      <c r="C168" s="335">
        <v>24</v>
      </c>
      <c r="D168" s="249"/>
      <c r="E168" s="249"/>
      <c r="F168" s="243"/>
      <c r="G168" s="249"/>
      <c r="H168" s="249"/>
      <c r="I168" s="249"/>
      <c r="J168" s="249"/>
      <c r="K168" s="243"/>
      <c r="L168" s="249"/>
      <c r="M168" s="249"/>
    </row>
    <row r="169" spans="2:13" s="248" customFormat="1" ht="12.75">
      <c r="B169" s="277" t="s">
        <v>9</v>
      </c>
      <c r="C169" s="335">
        <v>30</v>
      </c>
      <c r="D169" s="249"/>
      <c r="E169" s="249"/>
      <c r="F169" s="243"/>
      <c r="G169" s="249"/>
      <c r="H169" s="249"/>
      <c r="I169" s="249"/>
      <c r="J169" s="249"/>
      <c r="K169" s="243"/>
      <c r="L169" s="249"/>
      <c r="M169" s="249"/>
    </row>
    <row r="170" spans="2:13" s="248" customFormat="1" ht="12.75">
      <c r="B170" s="277" t="s">
        <v>146</v>
      </c>
      <c r="C170" s="335">
        <v>37</v>
      </c>
      <c r="D170" s="249"/>
      <c r="E170" s="249"/>
      <c r="F170" s="243"/>
      <c r="G170" s="249"/>
      <c r="H170" s="249"/>
      <c r="I170" s="249"/>
      <c r="J170" s="249"/>
      <c r="K170" s="243"/>
      <c r="L170" s="249"/>
      <c r="M170" s="249"/>
    </row>
    <row r="171" spans="2:13" s="248" customFormat="1" ht="12.75">
      <c r="B171" s="277" t="s">
        <v>6</v>
      </c>
      <c r="C171" s="335">
        <v>41</v>
      </c>
      <c r="D171" s="249"/>
      <c r="E171" s="249"/>
      <c r="F171" s="243"/>
      <c r="G171" s="249"/>
      <c r="H171" s="249"/>
      <c r="I171" s="249"/>
      <c r="J171" s="249"/>
      <c r="K171" s="243"/>
      <c r="L171" s="249"/>
      <c r="M171" s="249"/>
    </row>
    <row r="172" spans="2:13" s="248" customFormat="1" ht="12.75">
      <c r="B172" s="277" t="s">
        <v>144</v>
      </c>
      <c r="C172" s="335">
        <v>54</v>
      </c>
      <c r="D172" s="249"/>
      <c r="E172" s="249"/>
      <c r="F172" s="243"/>
      <c r="G172" s="249"/>
      <c r="H172" s="249"/>
      <c r="I172" s="249"/>
      <c r="J172" s="249"/>
      <c r="K172" s="243"/>
      <c r="L172" s="249"/>
      <c r="M172" s="249"/>
    </row>
    <row r="173" spans="2:13" s="248" customFormat="1" ht="12.75">
      <c r="B173" s="277" t="s">
        <v>8</v>
      </c>
      <c r="C173" s="335">
        <v>120</v>
      </c>
      <c r="D173" s="249"/>
      <c r="E173" s="249"/>
      <c r="F173" s="243"/>
      <c r="G173" s="249"/>
      <c r="H173" s="249"/>
      <c r="I173" s="249"/>
      <c r="J173" s="249"/>
      <c r="K173" s="243"/>
      <c r="L173" s="249"/>
      <c r="M173" s="249"/>
    </row>
    <row r="174" spans="2:13" s="248" customFormat="1" ht="13.5" thickBot="1">
      <c r="B174" s="291" t="s">
        <v>10</v>
      </c>
      <c r="C174" s="341">
        <v>237</v>
      </c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</row>
    <row r="175" spans="2:13" s="248" customFormat="1" ht="12.75">
      <c r="B175" s="243"/>
      <c r="C175" s="243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</row>
    <row r="176" spans="2:13" s="248" customFormat="1" ht="12.75">
      <c r="B176" s="243"/>
      <c r="C176" s="243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</row>
    <row r="177" spans="2:13" s="248" customFormat="1" ht="12.75">
      <c r="B177" s="243"/>
      <c r="C177" s="243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</row>
    <row r="178" spans="2:13" s="248" customFormat="1" ht="12.75">
      <c r="B178" s="243"/>
      <c r="C178" s="243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</row>
    <row r="179" spans="2:13" s="248" customFormat="1" ht="12.75">
      <c r="B179" s="243"/>
      <c r="C179" s="243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</row>
    <row r="180" spans="2:13" s="248" customFormat="1" ht="12.75">
      <c r="B180" s="243"/>
      <c r="C180" s="243"/>
      <c r="D180" s="359"/>
      <c r="E180" s="359"/>
      <c r="F180" s="359"/>
      <c r="G180" s="359"/>
      <c r="H180" s="359"/>
      <c r="I180" s="359"/>
      <c r="J180" s="359"/>
      <c r="K180" s="359"/>
      <c r="L180" s="359"/>
      <c r="M180" s="359"/>
    </row>
    <row r="181" spans="2:13" s="248" customFormat="1" ht="12.75">
      <c r="B181" s="243"/>
      <c r="C181" s="243"/>
      <c r="D181" s="360"/>
      <c r="E181" s="360"/>
      <c r="F181" s="360"/>
      <c r="G181" s="360"/>
      <c r="H181" s="361"/>
      <c r="I181" s="361"/>
      <c r="J181" s="361"/>
      <c r="K181" s="361"/>
      <c r="L181" s="361"/>
      <c r="M181" s="362"/>
    </row>
    <row r="182" spans="2:15" s="248" customFormat="1" ht="12.75">
      <c r="B182" s="243"/>
      <c r="C182" s="243"/>
      <c r="D182" s="327"/>
      <c r="E182" s="327"/>
      <c r="F182" s="327"/>
      <c r="G182" s="327"/>
      <c r="H182" s="363"/>
      <c r="I182" s="363"/>
      <c r="J182" s="363"/>
      <c r="K182" s="363"/>
      <c r="L182" s="363"/>
      <c r="M182" s="363"/>
      <c r="N182" s="249"/>
      <c r="O182" s="339"/>
    </row>
    <row r="183" spans="2:13" s="248" customFormat="1" ht="12.75">
      <c r="B183" s="243"/>
      <c r="C183" s="243"/>
      <c r="D183" s="327"/>
      <c r="E183" s="327"/>
      <c r="F183" s="327"/>
      <c r="G183" s="327"/>
      <c r="H183" s="363"/>
      <c r="I183" s="363"/>
      <c r="J183" s="363"/>
      <c r="K183" s="363"/>
      <c r="L183" s="363"/>
      <c r="M183" s="363"/>
    </row>
    <row r="184" spans="2:13" s="248" customFormat="1" ht="12.75">
      <c r="B184" s="243"/>
      <c r="C184" s="243"/>
      <c r="D184" s="327"/>
      <c r="E184" s="327"/>
      <c r="F184" s="327"/>
      <c r="G184" s="327"/>
      <c r="H184" s="363"/>
      <c r="I184" s="363"/>
      <c r="J184" s="363"/>
      <c r="K184" s="363"/>
      <c r="L184" s="363"/>
      <c r="M184" s="363"/>
    </row>
    <row r="185" spans="2:13" s="248" customFormat="1" ht="36.75" customHeight="1" thickBot="1">
      <c r="B185" s="496" t="s">
        <v>312</v>
      </c>
      <c r="C185" s="496"/>
      <c r="D185" s="327"/>
      <c r="E185" s="327"/>
      <c r="F185" s="327"/>
      <c r="G185" s="327"/>
      <c r="H185" s="363"/>
      <c r="I185" s="363"/>
      <c r="J185" s="363"/>
      <c r="K185" s="363"/>
      <c r="L185" s="363"/>
      <c r="M185" s="363"/>
    </row>
    <row r="186" spans="2:13" s="248" customFormat="1" ht="13.5" thickBot="1">
      <c r="B186" s="330" t="s">
        <v>42</v>
      </c>
      <c r="C186" s="331" t="s">
        <v>23</v>
      </c>
      <c r="D186" s="327"/>
      <c r="E186" s="327"/>
      <c r="F186" s="327"/>
      <c r="G186" s="327"/>
      <c r="H186" s="363"/>
      <c r="I186" s="363"/>
      <c r="J186" s="363"/>
      <c r="K186" s="363"/>
      <c r="L186" s="363"/>
      <c r="M186" s="363"/>
    </row>
    <row r="187" spans="2:13" s="248" customFormat="1" ht="12.75">
      <c r="B187" s="383" t="s">
        <v>339</v>
      </c>
      <c r="C187" s="384">
        <v>6</v>
      </c>
      <c r="D187" s="327"/>
      <c r="E187" s="327"/>
      <c r="F187" s="327"/>
      <c r="G187" s="327"/>
      <c r="H187" s="363"/>
      <c r="I187" s="363"/>
      <c r="J187" s="363"/>
      <c r="K187" s="363"/>
      <c r="L187" s="363"/>
      <c r="M187" s="363"/>
    </row>
    <row r="188" spans="2:13" s="248" customFormat="1" ht="12.75">
      <c r="B188" s="277" t="s">
        <v>9</v>
      </c>
      <c r="C188" s="335">
        <v>10</v>
      </c>
      <c r="D188" s="327"/>
      <c r="E188" s="327"/>
      <c r="F188" s="327"/>
      <c r="G188" s="327"/>
      <c r="H188" s="363"/>
      <c r="I188" s="363"/>
      <c r="J188" s="363"/>
      <c r="K188" s="363"/>
      <c r="L188" s="363"/>
      <c r="M188" s="363"/>
    </row>
    <row r="189" spans="2:13" s="248" customFormat="1" ht="12.75">
      <c r="B189" s="277" t="s">
        <v>146</v>
      </c>
      <c r="C189" s="335">
        <v>12</v>
      </c>
      <c r="D189" s="327"/>
      <c r="E189" s="327"/>
      <c r="F189" s="327"/>
      <c r="G189" s="327"/>
      <c r="H189" s="363"/>
      <c r="I189" s="363"/>
      <c r="J189" s="363"/>
      <c r="K189" s="363"/>
      <c r="L189" s="363"/>
      <c r="M189" s="363"/>
    </row>
    <row r="190" spans="2:13" s="248" customFormat="1" ht="12.75">
      <c r="B190" s="277" t="s">
        <v>7</v>
      </c>
      <c r="C190" s="335">
        <v>17</v>
      </c>
      <c r="D190" s="327"/>
      <c r="E190" s="327"/>
      <c r="F190" s="327"/>
      <c r="G190" s="327"/>
      <c r="H190" s="363"/>
      <c r="I190" s="363"/>
      <c r="J190" s="363"/>
      <c r="K190" s="363"/>
      <c r="L190" s="363"/>
      <c r="M190" s="363"/>
    </row>
    <row r="191" spans="2:13" s="248" customFormat="1" ht="12.75">
      <c r="B191" s="277" t="s">
        <v>144</v>
      </c>
      <c r="C191" s="335">
        <v>19</v>
      </c>
      <c r="D191" s="327"/>
      <c r="E191" s="327"/>
      <c r="F191" s="327"/>
      <c r="G191" s="327"/>
      <c r="H191" s="363"/>
      <c r="I191" s="363"/>
      <c r="J191" s="363"/>
      <c r="K191" s="363"/>
      <c r="L191" s="363"/>
      <c r="M191" s="363"/>
    </row>
    <row r="192" spans="2:13" s="248" customFormat="1" ht="12.75">
      <c r="B192" s="277" t="s">
        <v>10</v>
      </c>
      <c r="C192" s="335">
        <v>26</v>
      </c>
      <c r="D192" s="327"/>
      <c r="E192" s="327"/>
      <c r="F192" s="327"/>
      <c r="G192" s="327"/>
      <c r="H192" s="363"/>
      <c r="I192" s="363"/>
      <c r="J192" s="363"/>
      <c r="K192" s="363"/>
      <c r="L192" s="363"/>
      <c r="M192" s="363"/>
    </row>
    <row r="193" spans="2:13" s="248" customFormat="1" ht="12.75">
      <c r="B193" s="277" t="s">
        <v>6</v>
      </c>
      <c r="C193" s="335">
        <v>26</v>
      </c>
      <c r="D193" s="327"/>
      <c r="E193" s="327"/>
      <c r="F193" s="327"/>
      <c r="G193" s="327"/>
      <c r="H193" s="363"/>
      <c r="I193" s="363"/>
      <c r="J193" s="363"/>
      <c r="K193" s="363"/>
      <c r="L193" s="363"/>
      <c r="M193" s="363"/>
    </row>
    <row r="194" spans="2:13" s="248" customFormat="1" ht="13.5" thickBot="1">
      <c r="B194" s="291" t="s">
        <v>8</v>
      </c>
      <c r="C194" s="341">
        <v>57</v>
      </c>
      <c r="D194" s="327"/>
      <c r="E194" s="327"/>
      <c r="F194" s="249"/>
      <c r="G194" s="327"/>
      <c r="H194" s="363"/>
      <c r="I194" s="363"/>
      <c r="J194" s="363"/>
      <c r="K194" s="363"/>
      <c r="L194" s="363"/>
      <c r="M194" s="363"/>
    </row>
    <row r="195" spans="2:13" s="248" customFormat="1" ht="12.75">
      <c r="B195" s="243"/>
      <c r="C195" s="243"/>
      <c r="D195" s="327"/>
      <c r="E195" s="327"/>
      <c r="F195" s="249"/>
      <c r="G195" s="327"/>
      <c r="H195" s="363"/>
      <c r="I195" s="363"/>
      <c r="J195" s="363"/>
      <c r="K195" s="363"/>
      <c r="L195" s="363"/>
      <c r="M195" s="363"/>
    </row>
    <row r="196" spans="2:13" s="248" customFormat="1" ht="12.75">
      <c r="B196" s="243"/>
      <c r="C196" s="243"/>
      <c r="D196" s="327"/>
      <c r="E196" s="327"/>
      <c r="F196" s="249"/>
      <c r="G196" s="327"/>
      <c r="H196" s="363"/>
      <c r="I196" s="363"/>
      <c r="J196" s="363"/>
      <c r="K196" s="363"/>
      <c r="L196" s="363"/>
      <c r="M196" s="363"/>
    </row>
    <row r="197" spans="2:13" s="248" customFormat="1" ht="12.75">
      <c r="B197" s="243"/>
      <c r="C197" s="243"/>
      <c r="D197" s="327"/>
      <c r="E197" s="327"/>
      <c r="F197" s="243"/>
      <c r="G197" s="327"/>
      <c r="H197" s="363"/>
      <c r="I197" s="363"/>
      <c r="J197" s="363"/>
      <c r="K197" s="363"/>
      <c r="L197" s="363"/>
      <c r="M197" s="363"/>
    </row>
    <row r="198" spans="2:13" s="248" customFormat="1" ht="12.75">
      <c r="B198" s="243"/>
      <c r="C198" s="243"/>
      <c r="D198" s="327"/>
      <c r="E198" s="327"/>
      <c r="F198" s="243"/>
      <c r="G198" s="327"/>
      <c r="H198" s="363"/>
      <c r="I198" s="363"/>
      <c r="J198" s="363"/>
      <c r="K198" s="363"/>
      <c r="L198" s="363"/>
      <c r="M198" s="363"/>
    </row>
    <row r="199" spans="2:13" s="248" customFormat="1" ht="12.75">
      <c r="B199" s="243"/>
      <c r="C199" s="243"/>
      <c r="D199" s="327"/>
      <c r="E199" s="327"/>
      <c r="F199" s="243"/>
      <c r="G199" s="327"/>
      <c r="H199" s="363"/>
      <c r="I199" s="363"/>
      <c r="J199" s="363"/>
      <c r="K199" s="363"/>
      <c r="L199" s="363"/>
      <c r="M199" s="363"/>
    </row>
    <row r="200" spans="2:13" s="248" customFormat="1" ht="12.75">
      <c r="B200" s="243"/>
      <c r="C200" s="243"/>
      <c r="D200" s="327"/>
      <c r="E200" s="327"/>
      <c r="F200" s="243"/>
      <c r="G200" s="327"/>
      <c r="H200" s="363"/>
      <c r="I200" s="363"/>
      <c r="J200" s="363"/>
      <c r="K200" s="363"/>
      <c r="L200" s="363"/>
      <c r="M200" s="363"/>
    </row>
    <row r="201" spans="2:13" s="248" customFormat="1" ht="12.75">
      <c r="B201" s="243"/>
      <c r="C201" s="243"/>
      <c r="D201" s="327"/>
      <c r="E201" s="327"/>
      <c r="F201" s="243"/>
      <c r="G201" s="327"/>
      <c r="H201" s="363"/>
      <c r="I201" s="363"/>
      <c r="J201" s="363"/>
      <c r="K201" s="363"/>
      <c r="L201" s="363"/>
      <c r="M201" s="363"/>
    </row>
    <row r="202" spans="2:13" s="248" customFormat="1" ht="36.75" customHeight="1" thickBot="1">
      <c r="B202" s="496" t="s">
        <v>313</v>
      </c>
      <c r="C202" s="496"/>
      <c r="D202" s="364"/>
      <c r="E202" s="364"/>
      <c r="F202" s="243"/>
      <c r="G202" s="364"/>
      <c r="H202" s="249"/>
      <c r="I202" s="249"/>
      <c r="J202" s="249"/>
      <c r="K202" s="249"/>
      <c r="L202" s="249"/>
      <c r="M202" s="249"/>
    </row>
    <row r="203" spans="2:13" s="248" customFormat="1" ht="13.5" thickBot="1">
      <c r="B203" s="330" t="s">
        <v>42</v>
      </c>
      <c r="C203" s="331" t="s">
        <v>23</v>
      </c>
      <c r="D203" s="249"/>
      <c r="E203" s="249"/>
      <c r="F203" s="243"/>
      <c r="G203" s="249"/>
      <c r="H203" s="249"/>
      <c r="I203" s="249"/>
      <c r="J203" s="249"/>
      <c r="K203" s="249"/>
      <c r="L203" s="249"/>
      <c r="M203" s="249"/>
    </row>
    <row r="204" spans="2:15" s="248" customFormat="1" ht="12.75">
      <c r="B204" s="383" t="s">
        <v>340</v>
      </c>
      <c r="C204" s="384">
        <v>2</v>
      </c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339"/>
    </row>
    <row r="205" spans="2:13" s="248" customFormat="1" ht="12.75">
      <c r="B205" s="277" t="s">
        <v>144</v>
      </c>
      <c r="C205" s="335">
        <v>4</v>
      </c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</row>
    <row r="206" spans="2:13" s="248" customFormat="1" ht="12.75">
      <c r="B206" s="277" t="s">
        <v>10</v>
      </c>
      <c r="C206" s="335">
        <v>5</v>
      </c>
      <c r="D206" s="336"/>
      <c r="E206" s="353"/>
      <c r="F206" s="353"/>
      <c r="G206" s="353"/>
      <c r="H206" s="249"/>
      <c r="I206" s="353"/>
      <c r="J206" s="249"/>
      <c r="K206" s="353"/>
      <c r="L206" s="249"/>
      <c r="M206" s="249"/>
    </row>
    <row r="207" spans="2:13" s="248" customFormat="1" ht="12.75">
      <c r="B207" s="277" t="s">
        <v>7</v>
      </c>
      <c r="C207" s="335">
        <v>6</v>
      </c>
      <c r="D207" s="336"/>
      <c r="E207" s="353"/>
      <c r="F207" s="353"/>
      <c r="G207" s="353"/>
      <c r="H207" s="249"/>
      <c r="I207" s="353"/>
      <c r="J207" s="249"/>
      <c r="K207" s="353"/>
      <c r="L207" s="249"/>
      <c r="M207" s="249"/>
    </row>
    <row r="208" spans="2:13" s="248" customFormat="1" ht="12.75">
      <c r="B208" s="277" t="s">
        <v>146</v>
      </c>
      <c r="C208" s="335">
        <v>8</v>
      </c>
      <c r="D208" s="336"/>
      <c r="E208" s="353"/>
      <c r="F208" s="353"/>
      <c r="G208" s="353"/>
      <c r="H208" s="249"/>
      <c r="I208" s="353"/>
      <c r="J208" s="249"/>
      <c r="K208" s="353"/>
      <c r="L208" s="249"/>
      <c r="M208" s="249"/>
    </row>
    <row r="209" spans="2:13" s="248" customFormat="1" ht="12.75">
      <c r="B209" s="277" t="s">
        <v>9</v>
      </c>
      <c r="C209" s="335">
        <v>10</v>
      </c>
      <c r="D209" s="336"/>
      <c r="E209" s="353"/>
      <c r="F209" s="353"/>
      <c r="G209" s="353"/>
      <c r="H209" s="249"/>
      <c r="I209" s="353"/>
      <c r="J209" s="249"/>
      <c r="K209" s="353"/>
      <c r="L209" s="249"/>
      <c r="M209" s="249"/>
    </row>
    <row r="210" spans="2:13" s="248" customFormat="1" ht="12.75">
      <c r="B210" s="277" t="s">
        <v>6</v>
      </c>
      <c r="C210" s="335">
        <v>16</v>
      </c>
      <c r="D210" s="336"/>
      <c r="E210" s="353"/>
      <c r="F210" s="353"/>
      <c r="G210" s="353"/>
      <c r="H210" s="249"/>
      <c r="I210" s="353"/>
      <c r="J210" s="249"/>
      <c r="K210" s="353"/>
      <c r="L210" s="249"/>
      <c r="M210" s="249"/>
    </row>
    <row r="211" spans="2:13" s="248" customFormat="1" ht="13.5" thickBot="1">
      <c r="B211" s="291" t="s">
        <v>8</v>
      </c>
      <c r="C211" s="341">
        <v>31</v>
      </c>
      <c r="D211" s="365"/>
      <c r="E211" s="366"/>
      <c r="F211" s="366"/>
      <c r="G211" s="366"/>
      <c r="H211" s="243"/>
      <c r="I211" s="366"/>
      <c r="J211" s="243"/>
      <c r="K211" s="366"/>
      <c r="L211" s="243"/>
      <c r="M211" s="243"/>
    </row>
    <row r="212" spans="2:13" s="248" customFormat="1" ht="12.75">
      <c r="B212" s="243"/>
      <c r="C212" s="243"/>
      <c r="D212" s="365"/>
      <c r="E212" s="366"/>
      <c r="F212" s="366"/>
      <c r="G212" s="366"/>
      <c r="H212" s="243"/>
      <c r="I212" s="366"/>
      <c r="J212" s="243"/>
      <c r="K212" s="366"/>
      <c r="L212" s="243"/>
      <c r="M212" s="243"/>
    </row>
    <row r="213" spans="2:13" s="248" customFormat="1" ht="12.75">
      <c r="B213" s="243"/>
      <c r="C213" s="243"/>
      <c r="D213" s="365"/>
      <c r="E213" s="366"/>
      <c r="F213" s="366"/>
      <c r="G213" s="366"/>
      <c r="H213" s="243"/>
      <c r="I213" s="366"/>
      <c r="J213" s="243"/>
      <c r="K213" s="366"/>
      <c r="L213" s="243"/>
      <c r="M213" s="243"/>
    </row>
    <row r="214" spans="2:13" s="248" customFormat="1" ht="12.75">
      <c r="B214" s="243"/>
      <c r="C214" s="243"/>
      <c r="D214" s="365"/>
      <c r="E214" s="366"/>
      <c r="F214" s="366"/>
      <c r="G214" s="366"/>
      <c r="H214" s="243"/>
      <c r="I214" s="366"/>
      <c r="J214" s="243"/>
      <c r="K214" s="366"/>
      <c r="L214" s="243"/>
      <c r="M214" s="243"/>
    </row>
    <row r="215" spans="2:15" s="248" customFormat="1" ht="12.75">
      <c r="B215" s="243"/>
      <c r="C215" s="243"/>
      <c r="D215" s="365"/>
      <c r="E215" s="366"/>
      <c r="F215" s="366"/>
      <c r="G215" s="366"/>
      <c r="H215" s="243"/>
      <c r="I215" s="366"/>
      <c r="J215" s="243"/>
      <c r="K215" s="366"/>
      <c r="L215" s="243"/>
      <c r="M215" s="243"/>
      <c r="N215" s="249"/>
      <c r="O215" s="339"/>
    </row>
    <row r="216" spans="2:13" s="248" customFormat="1" ht="12.75">
      <c r="B216" s="243"/>
      <c r="C216" s="243"/>
      <c r="D216" s="365"/>
      <c r="E216" s="366"/>
      <c r="F216" s="366"/>
      <c r="G216" s="366"/>
      <c r="H216" s="243"/>
      <c r="I216" s="366"/>
      <c r="J216" s="243"/>
      <c r="K216" s="366"/>
      <c r="L216" s="243"/>
      <c r="M216" s="243"/>
    </row>
    <row r="217" spans="2:13" s="248" customFormat="1" ht="12.75">
      <c r="B217" s="243"/>
      <c r="C217" s="243"/>
      <c r="D217" s="365"/>
      <c r="E217" s="366"/>
      <c r="F217" s="366"/>
      <c r="G217" s="366"/>
      <c r="H217" s="243"/>
      <c r="I217" s="366"/>
      <c r="J217" s="243"/>
      <c r="K217" s="366"/>
      <c r="L217" s="243"/>
      <c r="M217" s="243"/>
    </row>
    <row r="218" spans="2:13" s="248" customFormat="1" ht="12.75">
      <c r="B218" s="243"/>
      <c r="C218" s="243"/>
      <c r="D218" s="365"/>
      <c r="E218" s="366"/>
      <c r="F218" s="366"/>
      <c r="G218" s="366"/>
      <c r="H218" s="243"/>
      <c r="I218" s="366"/>
      <c r="J218" s="243"/>
      <c r="K218" s="366"/>
      <c r="L218" s="243"/>
      <c r="M218" s="243"/>
    </row>
    <row r="219" spans="2:13" s="248" customFormat="1" ht="12.75">
      <c r="B219" s="243"/>
      <c r="C219" s="243"/>
      <c r="D219" s="365"/>
      <c r="E219" s="366"/>
      <c r="F219" s="366"/>
      <c r="G219" s="366"/>
      <c r="H219" s="243"/>
      <c r="I219" s="366"/>
      <c r="J219" s="243"/>
      <c r="K219" s="366"/>
      <c r="L219" s="243"/>
      <c r="M219" s="243"/>
    </row>
    <row r="220" spans="2:13" s="248" customFormat="1" ht="24.75" customHeight="1" thickBot="1">
      <c r="B220" s="496" t="s">
        <v>314</v>
      </c>
      <c r="C220" s="496"/>
      <c r="D220" s="365"/>
      <c r="E220" s="366"/>
      <c r="F220" s="366"/>
      <c r="G220" s="366"/>
      <c r="H220" s="243"/>
      <c r="I220" s="366"/>
      <c r="J220" s="243"/>
      <c r="K220" s="366"/>
      <c r="L220" s="243"/>
      <c r="M220" s="243"/>
    </row>
    <row r="221" spans="2:13" s="248" customFormat="1" ht="13.5" thickBot="1">
      <c r="B221" s="330" t="s">
        <v>42</v>
      </c>
      <c r="C221" s="331" t="s">
        <v>23</v>
      </c>
      <c r="D221" s="365"/>
      <c r="E221" s="366"/>
      <c r="F221" s="366"/>
      <c r="G221" s="366"/>
      <c r="H221" s="243"/>
      <c r="I221" s="366"/>
      <c r="J221" s="243"/>
      <c r="K221" s="366"/>
      <c r="L221" s="243"/>
      <c r="M221" s="243"/>
    </row>
    <row r="222" spans="2:13" s="248" customFormat="1" ht="12.75">
      <c r="B222" s="383" t="s">
        <v>339</v>
      </c>
      <c r="C222" s="384">
        <v>1</v>
      </c>
      <c r="D222" s="365"/>
      <c r="E222" s="366"/>
      <c r="F222" s="366"/>
      <c r="G222" s="366"/>
      <c r="H222" s="243"/>
      <c r="I222" s="366"/>
      <c r="J222" s="243"/>
      <c r="K222" s="366"/>
      <c r="L222" s="243"/>
      <c r="M222" s="243"/>
    </row>
    <row r="223" spans="2:13" s="248" customFormat="1" ht="12.75">
      <c r="B223" s="277" t="s">
        <v>146</v>
      </c>
      <c r="C223" s="335">
        <v>44</v>
      </c>
      <c r="D223" s="365"/>
      <c r="E223" s="366"/>
      <c r="F223" s="366"/>
      <c r="G223" s="366"/>
      <c r="H223" s="243"/>
      <c r="I223" s="366"/>
      <c r="J223" s="243"/>
      <c r="K223" s="366"/>
      <c r="L223" s="243"/>
      <c r="M223" s="243"/>
    </row>
    <row r="224" spans="2:13" s="248" customFormat="1" ht="12.75">
      <c r="B224" s="277" t="s">
        <v>6</v>
      </c>
      <c r="C224" s="335">
        <v>73</v>
      </c>
      <c r="D224" s="365"/>
      <c r="E224" s="366"/>
      <c r="F224" s="366"/>
      <c r="G224" s="366"/>
      <c r="H224" s="243"/>
      <c r="I224" s="366"/>
      <c r="J224" s="243"/>
      <c r="K224" s="366"/>
      <c r="L224" s="243"/>
      <c r="M224" s="243"/>
    </row>
    <row r="225" spans="2:11" s="243" customFormat="1" ht="12">
      <c r="B225" s="277" t="s">
        <v>8</v>
      </c>
      <c r="C225" s="335">
        <v>104</v>
      </c>
      <c r="D225" s="365"/>
      <c r="E225" s="366"/>
      <c r="F225" s="366"/>
      <c r="G225" s="366"/>
      <c r="I225" s="366"/>
      <c r="K225" s="366"/>
    </row>
    <row r="226" spans="2:3" s="243" customFormat="1" ht="12">
      <c r="B226" s="277" t="s">
        <v>10</v>
      </c>
      <c r="C226" s="335">
        <v>110</v>
      </c>
    </row>
    <row r="227" spans="2:3" s="243" customFormat="1" ht="12">
      <c r="B227" s="277" t="s">
        <v>7</v>
      </c>
      <c r="C227" s="335">
        <v>122</v>
      </c>
    </row>
    <row r="228" spans="2:6" s="243" customFormat="1" ht="12">
      <c r="B228" s="277" t="s">
        <v>9</v>
      </c>
      <c r="C228" s="335">
        <v>128</v>
      </c>
      <c r="F228" s="249"/>
    </row>
    <row r="229" spans="2:6" s="243" customFormat="1" ht="12.75" thickBot="1">
      <c r="B229" s="291" t="s">
        <v>144</v>
      </c>
      <c r="C229" s="341">
        <v>273</v>
      </c>
      <c r="F229" s="249"/>
    </row>
    <row r="230" s="243" customFormat="1" ht="12">
      <c r="F230" s="249"/>
    </row>
    <row r="239" spans="2:3" s="243" customFormat="1" ht="36.75" customHeight="1" thickBot="1">
      <c r="B239" s="496" t="s">
        <v>315</v>
      </c>
      <c r="C239" s="496"/>
    </row>
    <row r="240" spans="2:3" s="243" customFormat="1" ht="12.75" thickBot="1">
      <c r="B240" s="330" t="s">
        <v>42</v>
      </c>
      <c r="C240" s="331" t="s">
        <v>23</v>
      </c>
    </row>
    <row r="241" spans="2:3" s="243" customFormat="1" ht="12">
      <c r="B241" s="383" t="s">
        <v>339</v>
      </c>
      <c r="C241" s="384">
        <v>3</v>
      </c>
    </row>
    <row r="242" spans="2:3" s="243" customFormat="1" ht="12">
      <c r="B242" s="277" t="s">
        <v>7</v>
      </c>
      <c r="C242" s="335">
        <v>15</v>
      </c>
    </row>
    <row r="243" spans="2:3" s="243" customFormat="1" ht="12">
      <c r="B243" s="277" t="s">
        <v>146</v>
      </c>
      <c r="C243" s="335">
        <v>16</v>
      </c>
    </row>
    <row r="244" spans="2:3" s="243" customFormat="1" ht="12">
      <c r="B244" s="277" t="s">
        <v>8</v>
      </c>
      <c r="C244" s="335">
        <v>38</v>
      </c>
    </row>
    <row r="245" spans="2:3" s="243" customFormat="1" ht="12">
      <c r="B245" s="277" t="s">
        <v>9</v>
      </c>
      <c r="C245" s="335">
        <v>86</v>
      </c>
    </row>
    <row r="246" spans="2:3" s="243" customFormat="1" ht="12">
      <c r="B246" s="277" t="s">
        <v>6</v>
      </c>
      <c r="C246" s="335">
        <v>88</v>
      </c>
    </row>
    <row r="247" spans="2:3" s="243" customFormat="1" ht="12">
      <c r="B247" s="277" t="s">
        <v>10</v>
      </c>
      <c r="C247" s="335">
        <v>136</v>
      </c>
    </row>
    <row r="248" spans="2:3" s="243" customFormat="1" ht="12.75" thickBot="1">
      <c r="B248" s="291" t="s">
        <v>144</v>
      </c>
      <c r="C248" s="341">
        <v>319</v>
      </c>
    </row>
    <row r="251" s="243" customFormat="1" ht="12">
      <c r="F251" s="249"/>
    </row>
    <row r="252" s="243" customFormat="1" ht="12">
      <c r="F252" s="249"/>
    </row>
    <row r="253" s="243" customFormat="1" ht="12">
      <c r="F253" s="249"/>
    </row>
    <row r="254" s="243" customFormat="1" ht="12">
      <c r="F254" s="249"/>
    </row>
    <row r="257" spans="2:13" s="248" customFormat="1" ht="36.75" customHeight="1" thickBot="1">
      <c r="B257" s="496" t="s">
        <v>316</v>
      </c>
      <c r="C257" s="496"/>
      <c r="D257" s="243"/>
      <c r="E257" s="243"/>
      <c r="F257" s="243"/>
      <c r="G257" s="243"/>
      <c r="H257" s="243"/>
      <c r="I257" s="243"/>
      <c r="J257" s="243"/>
      <c r="K257" s="243"/>
      <c r="L257" s="243"/>
      <c r="M257" s="243"/>
    </row>
    <row r="258" spans="2:13" s="248" customFormat="1" ht="13.5" thickBot="1">
      <c r="B258" s="330" t="s">
        <v>42</v>
      </c>
      <c r="C258" s="331" t="s">
        <v>23</v>
      </c>
      <c r="D258" s="243"/>
      <c r="E258" s="243"/>
      <c r="F258" s="243"/>
      <c r="G258" s="243"/>
      <c r="H258" s="243"/>
      <c r="I258" s="243"/>
      <c r="J258" s="243"/>
      <c r="K258" s="243"/>
      <c r="L258" s="243"/>
      <c r="M258" s="243"/>
    </row>
    <row r="259" spans="2:15" s="248" customFormat="1" ht="12.75">
      <c r="B259" s="383" t="s">
        <v>339</v>
      </c>
      <c r="C259" s="384">
        <v>6</v>
      </c>
      <c r="D259" s="243"/>
      <c r="E259" s="243"/>
      <c r="F259" s="243"/>
      <c r="G259" s="243"/>
      <c r="H259" s="243"/>
      <c r="I259" s="243"/>
      <c r="J259" s="243"/>
      <c r="K259" s="243"/>
      <c r="L259" s="243"/>
      <c r="M259" s="243"/>
      <c r="N259" s="249"/>
      <c r="O259" s="327"/>
    </row>
    <row r="260" spans="2:13" s="248" customFormat="1" ht="12.75">
      <c r="B260" s="277" t="s">
        <v>7</v>
      </c>
      <c r="C260" s="335">
        <v>31</v>
      </c>
      <c r="D260" s="243"/>
      <c r="E260" s="243"/>
      <c r="F260" s="243"/>
      <c r="G260" s="243"/>
      <c r="H260" s="243"/>
      <c r="I260" s="243"/>
      <c r="J260" s="243"/>
      <c r="K260" s="243"/>
      <c r="L260" s="243"/>
      <c r="M260" s="243"/>
    </row>
    <row r="261" spans="2:13" s="248" customFormat="1" ht="12.75">
      <c r="B261" s="277" t="s">
        <v>6</v>
      </c>
      <c r="C261" s="335">
        <v>54</v>
      </c>
      <c r="D261" s="243"/>
      <c r="E261" s="243"/>
      <c r="F261" s="243"/>
      <c r="G261" s="243"/>
      <c r="H261" s="243"/>
      <c r="I261" s="243"/>
      <c r="J261" s="243"/>
      <c r="K261" s="243"/>
      <c r="L261" s="243"/>
      <c r="M261" s="243"/>
    </row>
    <row r="262" spans="2:13" s="248" customFormat="1" ht="12.75">
      <c r="B262" s="277" t="s">
        <v>146</v>
      </c>
      <c r="C262" s="335">
        <v>67</v>
      </c>
      <c r="D262" s="243"/>
      <c r="E262" s="243"/>
      <c r="F262" s="243"/>
      <c r="G262" s="243"/>
      <c r="H262" s="243"/>
      <c r="I262" s="243"/>
      <c r="J262" s="243"/>
      <c r="K262" s="243"/>
      <c r="L262" s="243"/>
      <c r="M262" s="243"/>
    </row>
    <row r="263" spans="2:13" s="248" customFormat="1" ht="12.75">
      <c r="B263" s="277" t="s">
        <v>9</v>
      </c>
      <c r="C263" s="335">
        <v>74</v>
      </c>
      <c r="D263" s="243"/>
      <c r="E263" s="243"/>
      <c r="F263" s="243"/>
      <c r="G263" s="243"/>
      <c r="H263" s="243"/>
      <c r="I263" s="243"/>
      <c r="J263" s="243"/>
      <c r="K263" s="243"/>
      <c r="L263" s="243"/>
      <c r="M263" s="243"/>
    </row>
    <row r="264" spans="2:13" s="248" customFormat="1" ht="12.75">
      <c r="B264" s="277" t="s">
        <v>8</v>
      </c>
      <c r="C264" s="335">
        <v>85</v>
      </c>
      <c r="D264" s="243"/>
      <c r="E264" s="243"/>
      <c r="F264" s="243"/>
      <c r="G264" s="243"/>
      <c r="H264" s="243"/>
      <c r="I264" s="243"/>
      <c r="J264" s="243"/>
      <c r="K264" s="243"/>
      <c r="L264" s="243"/>
      <c r="M264" s="243"/>
    </row>
    <row r="265" spans="2:13" s="248" customFormat="1" ht="12.75">
      <c r="B265" s="277" t="s">
        <v>10</v>
      </c>
      <c r="C265" s="335">
        <v>95</v>
      </c>
      <c r="D265" s="243"/>
      <c r="E265" s="243"/>
      <c r="F265" s="243"/>
      <c r="G265" s="243"/>
      <c r="H265" s="243"/>
      <c r="I265" s="243"/>
      <c r="J265" s="243"/>
      <c r="K265" s="243"/>
      <c r="L265" s="243"/>
      <c r="M265" s="243"/>
    </row>
    <row r="266" spans="2:13" s="248" customFormat="1" ht="13.5" thickBot="1">
      <c r="B266" s="291" t="s">
        <v>144</v>
      </c>
      <c r="C266" s="341">
        <v>266</v>
      </c>
      <c r="D266" s="243"/>
      <c r="E266" s="243"/>
      <c r="F266" s="243"/>
      <c r="G266" s="243"/>
      <c r="H266" s="243"/>
      <c r="I266" s="243"/>
      <c r="J266" s="243"/>
      <c r="K266" s="243"/>
      <c r="L266" s="243"/>
      <c r="M266" s="243"/>
    </row>
    <row r="270" spans="2:15" s="248" customFormat="1" ht="12.75">
      <c r="B270" s="243"/>
      <c r="C270" s="243"/>
      <c r="D270" s="243"/>
      <c r="E270" s="243"/>
      <c r="F270" s="243"/>
      <c r="G270" s="243"/>
      <c r="H270" s="243"/>
      <c r="I270" s="243"/>
      <c r="J270" s="243"/>
      <c r="K270" s="243"/>
      <c r="L270" s="243"/>
      <c r="M270" s="243"/>
      <c r="N270" s="249"/>
      <c r="O270" s="327"/>
    </row>
    <row r="275" spans="2:3" s="243" customFormat="1" ht="36.75" customHeight="1" thickBot="1">
      <c r="B275" s="496" t="s">
        <v>317</v>
      </c>
      <c r="C275" s="496"/>
    </row>
    <row r="276" spans="2:3" s="243" customFormat="1" ht="12.75" thickBot="1">
      <c r="B276" s="330" t="s">
        <v>42</v>
      </c>
      <c r="C276" s="331" t="s">
        <v>23</v>
      </c>
    </row>
    <row r="277" spans="2:3" s="243" customFormat="1" ht="12">
      <c r="B277" s="383" t="s">
        <v>339</v>
      </c>
      <c r="C277" s="384">
        <v>2</v>
      </c>
    </row>
    <row r="278" spans="2:3" s="243" customFormat="1" ht="12">
      <c r="B278" s="277" t="s">
        <v>146</v>
      </c>
      <c r="C278" s="335">
        <v>21</v>
      </c>
    </row>
    <row r="279" spans="2:3" s="243" customFormat="1" ht="12">
      <c r="B279" s="277" t="s">
        <v>7</v>
      </c>
      <c r="C279" s="335">
        <v>45</v>
      </c>
    </row>
    <row r="280" spans="2:3" s="243" customFormat="1" ht="12">
      <c r="B280" s="277" t="s">
        <v>9</v>
      </c>
      <c r="C280" s="335">
        <v>47</v>
      </c>
    </row>
    <row r="281" spans="2:3" s="243" customFormat="1" ht="12">
      <c r="B281" s="277" t="s">
        <v>6</v>
      </c>
      <c r="C281" s="335">
        <v>144</v>
      </c>
    </row>
    <row r="282" spans="2:3" s="243" customFormat="1" ht="12">
      <c r="B282" s="277" t="s">
        <v>8</v>
      </c>
      <c r="C282" s="335">
        <v>158</v>
      </c>
    </row>
    <row r="283" spans="2:3" s="243" customFormat="1" ht="12">
      <c r="B283" s="277" t="s">
        <v>10</v>
      </c>
      <c r="C283" s="335">
        <v>167</v>
      </c>
    </row>
    <row r="284" spans="2:3" s="243" customFormat="1" ht="12.75" thickBot="1">
      <c r="B284" s="291" t="s">
        <v>144</v>
      </c>
      <c r="C284" s="341">
        <v>170</v>
      </c>
    </row>
    <row r="293" spans="2:3" s="243" customFormat="1" ht="36.75" customHeight="1" thickBot="1">
      <c r="B293" s="496" t="s">
        <v>318</v>
      </c>
      <c r="C293" s="496"/>
    </row>
    <row r="294" spans="2:3" s="243" customFormat="1" ht="12.75" thickBot="1">
      <c r="B294" s="330" t="s">
        <v>42</v>
      </c>
      <c r="C294" s="331" t="s">
        <v>23</v>
      </c>
    </row>
    <row r="295" spans="2:3" s="243" customFormat="1" ht="12">
      <c r="B295" s="383" t="s">
        <v>340</v>
      </c>
      <c r="C295" s="384">
        <v>5</v>
      </c>
    </row>
    <row r="296" spans="2:3" s="243" customFormat="1" ht="12">
      <c r="B296" s="277" t="s">
        <v>144</v>
      </c>
      <c r="C296" s="335">
        <v>20</v>
      </c>
    </row>
    <row r="297" spans="2:3" s="243" customFormat="1" ht="12">
      <c r="B297" s="277" t="s">
        <v>7</v>
      </c>
      <c r="C297" s="335">
        <v>23</v>
      </c>
    </row>
    <row r="298" spans="2:3" s="243" customFormat="1" ht="12">
      <c r="B298" s="277" t="s">
        <v>9</v>
      </c>
      <c r="C298" s="335">
        <v>35</v>
      </c>
    </row>
    <row r="299" spans="2:3" s="243" customFormat="1" ht="12">
      <c r="B299" s="277" t="s">
        <v>146</v>
      </c>
      <c r="C299" s="335">
        <v>35</v>
      </c>
    </row>
    <row r="300" spans="2:3" s="243" customFormat="1" ht="12">
      <c r="B300" s="277" t="s">
        <v>6</v>
      </c>
      <c r="C300" s="335">
        <v>42</v>
      </c>
    </row>
    <row r="301" spans="2:3" s="243" customFormat="1" ht="12">
      <c r="B301" s="277" t="s">
        <v>10</v>
      </c>
      <c r="C301" s="335">
        <v>52</v>
      </c>
    </row>
    <row r="302" spans="2:3" s="243" customFormat="1" ht="12.75" thickBot="1">
      <c r="B302" s="291" t="s">
        <v>8</v>
      </c>
      <c r="C302" s="341">
        <v>293</v>
      </c>
    </row>
    <row r="311" spans="2:13" s="248" customFormat="1" ht="36.75" customHeight="1" thickBot="1">
      <c r="B311" s="496" t="s">
        <v>319</v>
      </c>
      <c r="C311" s="496"/>
      <c r="D311" s="243"/>
      <c r="E311" s="243"/>
      <c r="F311" s="243"/>
      <c r="G311" s="243"/>
      <c r="H311" s="243"/>
      <c r="I311" s="243"/>
      <c r="J311" s="243"/>
      <c r="K311" s="243"/>
      <c r="L311" s="243"/>
      <c r="M311" s="243"/>
    </row>
    <row r="312" spans="2:13" s="248" customFormat="1" ht="13.5" thickBot="1">
      <c r="B312" s="330" t="s">
        <v>42</v>
      </c>
      <c r="C312" s="331" t="s">
        <v>23</v>
      </c>
      <c r="D312" s="243"/>
      <c r="E312" s="243"/>
      <c r="F312" s="243"/>
      <c r="G312" s="243"/>
      <c r="H312" s="243"/>
      <c r="I312" s="243"/>
      <c r="J312" s="243"/>
      <c r="K312" s="243"/>
      <c r="L312" s="243"/>
      <c r="M312" s="243"/>
    </row>
    <row r="313" spans="2:13" s="248" customFormat="1" ht="12.75">
      <c r="B313" s="383" t="s">
        <v>339</v>
      </c>
      <c r="C313" s="384">
        <v>1</v>
      </c>
      <c r="D313" s="243"/>
      <c r="E313" s="243"/>
      <c r="F313" s="243"/>
      <c r="G313" s="243"/>
      <c r="H313" s="243"/>
      <c r="I313" s="243"/>
      <c r="J313" s="243"/>
      <c r="K313" s="243"/>
      <c r="L313" s="243"/>
      <c r="M313" s="243"/>
    </row>
    <row r="314" spans="2:15" s="248" customFormat="1" ht="12.75">
      <c r="B314" s="277" t="s">
        <v>7</v>
      </c>
      <c r="C314" s="335">
        <v>26</v>
      </c>
      <c r="D314" s="243"/>
      <c r="E314" s="243"/>
      <c r="F314" s="243"/>
      <c r="G314" s="243"/>
      <c r="H314" s="243"/>
      <c r="I314" s="243"/>
      <c r="J314" s="243"/>
      <c r="K314" s="243"/>
      <c r="L314" s="243"/>
      <c r="M314" s="243"/>
      <c r="N314" s="249"/>
      <c r="O314" s="249"/>
    </row>
    <row r="315" spans="2:13" s="248" customFormat="1" ht="12.75">
      <c r="B315" s="277" t="s">
        <v>146</v>
      </c>
      <c r="C315" s="335">
        <v>32</v>
      </c>
      <c r="D315" s="243"/>
      <c r="E315" s="243"/>
      <c r="F315" s="243"/>
      <c r="G315" s="243"/>
      <c r="H315" s="243"/>
      <c r="I315" s="243"/>
      <c r="J315" s="243"/>
      <c r="K315" s="243"/>
      <c r="L315" s="243"/>
      <c r="M315" s="243"/>
    </row>
    <row r="316" spans="2:13" s="248" customFormat="1" ht="12.75">
      <c r="B316" s="277" t="s">
        <v>9</v>
      </c>
      <c r="C316" s="335">
        <v>61</v>
      </c>
      <c r="D316" s="243"/>
      <c r="E316" s="243"/>
      <c r="F316" s="243"/>
      <c r="G316" s="243"/>
      <c r="H316" s="243"/>
      <c r="I316" s="243"/>
      <c r="J316" s="243"/>
      <c r="K316" s="243"/>
      <c r="L316" s="243"/>
      <c r="M316" s="243"/>
    </row>
    <row r="317" spans="2:13" s="248" customFormat="1" ht="12.75">
      <c r="B317" s="277" t="s">
        <v>8</v>
      </c>
      <c r="C317" s="335">
        <v>102</v>
      </c>
      <c r="D317" s="243"/>
      <c r="E317" s="243"/>
      <c r="F317" s="243"/>
      <c r="G317" s="243"/>
      <c r="H317" s="243"/>
      <c r="I317" s="243"/>
      <c r="J317" s="243"/>
      <c r="K317" s="243"/>
      <c r="L317" s="243"/>
      <c r="M317" s="243"/>
    </row>
    <row r="318" spans="2:13" s="248" customFormat="1" ht="12.75">
      <c r="B318" s="277" t="s">
        <v>6</v>
      </c>
      <c r="C318" s="335">
        <v>108</v>
      </c>
      <c r="D318" s="243"/>
      <c r="E318" s="243"/>
      <c r="F318" s="243"/>
      <c r="G318" s="243"/>
      <c r="H318" s="243"/>
      <c r="I318" s="243"/>
      <c r="J318" s="243"/>
      <c r="K318" s="243"/>
      <c r="L318" s="243"/>
      <c r="M318" s="243"/>
    </row>
    <row r="319" spans="2:13" s="248" customFormat="1" ht="12.75">
      <c r="B319" s="277" t="s">
        <v>144</v>
      </c>
      <c r="C319" s="335">
        <v>125</v>
      </c>
      <c r="D319" s="243"/>
      <c r="E319" s="243"/>
      <c r="F319" s="243"/>
      <c r="G319" s="243"/>
      <c r="H319" s="243"/>
      <c r="I319" s="243"/>
      <c r="J319" s="243"/>
      <c r="K319" s="243"/>
      <c r="L319" s="243"/>
      <c r="M319" s="243"/>
    </row>
    <row r="320" spans="2:13" s="248" customFormat="1" ht="13.5" thickBot="1">
      <c r="B320" s="291" t="s">
        <v>10</v>
      </c>
      <c r="C320" s="341">
        <v>185</v>
      </c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</row>
    <row r="325" spans="2:15" s="248" customFormat="1" ht="12.75">
      <c r="B325" s="243"/>
      <c r="C325" s="243"/>
      <c r="D325" s="243"/>
      <c r="E325" s="243"/>
      <c r="F325" s="243"/>
      <c r="G325" s="243"/>
      <c r="H325" s="243"/>
      <c r="I325" s="243"/>
      <c r="J325" s="243"/>
      <c r="K325" s="243"/>
      <c r="L325" s="243"/>
      <c r="M325" s="243"/>
      <c r="N325" s="243"/>
      <c r="O325" s="365"/>
    </row>
    <row r="329" spans="2:13" s="248" customFormat="1" ht="36.75" customHeight="1" thickBot="1">
      <c r="B329" s="496" t="s">
        <v>320</v>
      </c>
      <c r="C329" s="496"/>
      <c r="D329" s="243"/>
      <c r="E329" s="243"/>
      <c r="F329" s="243"/>
      <c r="G329" s="243"/>
      <c r="H329" s="243"/>
      <c r="I329" s="243"/>
      <c r="J329" s="243"/>
      <c r="K329" s="243"/>
      <c r="L329" s="243"/>
      <c r="M329" s="243"/>
    </row>
    <row r="330" spans="2:13" s="248" customFormat="1" ht="13.5" thickBot="1">
      <c r="B330" s="330" t="s">
        <v>42</v>
      </c>
      <c r="C330" s="331" t="s">
        <v>23</v>
      </c>
      <c r="D330" s="243"/>
      <c r="E330" s="243"/>
      <c r="F330" s="243"/>
      <c r="G330" s="243"/>
      <c r="H330" s="243"/>
      <c r="I330" s="243"/>
      <c r="J330" s="243"/>
      <c r="K330" s="243"/>
      <c r="L330" s="243"/>
      <c r="M330" s="243"/>
    </row>
    <row r="331" spans="2:13" s="248" customFormat="1" ht="12.75">
      <c r="B331" s="383" t="s">
        <v>144</v>
      </c>
      <c r="C331" s="384">
        <v>6</v>
      </c>
      <c r="D331" s="243"/>
      <c r="E331" s="243"/>
      <c r="F331" s="243"/>
      <c r="G331" s="243"/>
      <c r="H331" s="243"/>
      <c r="I331" s="243"/>
      <c r="J331" s="243"/>
      <c r="K331" s="243"/>
      <c r="L331" s="243"/>
      <c r="M331" s="243"/>
    </row>
    <row r="332" spans="2:13" s="248" customFormat="1" ht="12.75">
      <c r="B332" s="277" t="s">
        <v>339</v>
      </c>
      <c r="C332" s="335">
        <v>7</v>
      </c>
      <c r="D332" s="243"/>
      <c r="E332" s="243"/>
      <c r="F332" s="243"/>
      <c r="G332" s="243"/>
      <c r="H332" s="243"/>
      <c r="I332" s="243"/>
      <c r="J332" s="243"/>
      <c r="K332" s="243"/>
      <c r="L332" s="243"/>
      <c r="M332" s="243"/>
    </row>
    <row r="333" spans="2:13" s="248" customFormat="1" ht="12.75">
      <c r="B333" s="277" t="s">
        <v>7</v>
      </c>
      <c r="C333" s="335">
        <v>20</v>
      </c>
      <c r="D333" s="243"/>
      <c r="E333" s="243"/>
      <c r="F333" s="243"/>
      <c r="G333" s="243"/>
      <c r="H333" s="243"/>
      <c r="I333" s="243"/>
      <c r="J333" s="243"/>
      <c r="K333" s="243"/>
      <c r="L333" s="243"/>
      <c r="M333" s="243"/>
    </row>
    <row r="334" spans="2:13" s="248" customFormat="1" ht="12.75">
      <c r="B334" s="277" t="s">
        <v>146</v>
      </c>
      <c r="C334" s="335">
        <v>56</v>
      </c>
      <c r="D334" s="243"/>
      <c r="E334" s="243"/>
      <c r="F334" s="243"/>
      <c r="G334" s="243"/>
      <c r="H334" s="243"/>
      <c r="I334" s="243"/>
      <c r="J334" s="243"/>
      <c r="K334" s="243"/>
      <c r="L334" s="243"/>
      <c r="M334" s="243"/>
    </row>
    <row r="335" spans="2:13" s="248" customFormat="1" ht="12.75">
      <c r="B335" s="277" t="s">
        <v>8</v>
      </c>
      <c r="C335" s="335">
        <v>81</v>
      </c>
      <c r="D335" s="243"/>
      <c r="E335" s="243"/>
      <c r="F335" s="243"/>
      <c r="G335" s="243"/>
      <c r="H335" s="243"/>
      <c r="I335" s="243"/>
      <c r="J335" s="243"/>
      <c r="K335" s="243"/>
      <c r="L335" s="243"/>
      <c r="M335" s="243"/>
    </row>
    <row r="336" spans="2:15" s="248" customFormat="1" ht="12.75">
      <c r="B336" s="277" t="s">
        <v>6</v>
      </c>
      <c r="C336" s="335">
        <v>91</v>
      </c>
      <c r="D336" s="243"/>
      <c r="E336" s="243"/>
      <c r="F336" s="243"/>
      <c r="G336" s="243"/>
      <c r="H336" s="243"/>
      <c r="I336" s="243"/>
      <c r="J336" s="243"/>
      <c r="K336" s="243"/>
      <c r="L336" s="243"/>
      <c r="M336" s="243"/>
      <c r="N336" s="243"/>
      <c r="O336" s="243"/>
    </row>
    <row r="337" spans="2:13" s="248" customFormat="1" ht="12.75">
      <c r="B337" s="277" t="s">
        <v>9</v>
      </c>
      <c r="C337" s="335">
        <v>184</v>
      </c>
      <c r="D337" s="243"/>
      <c r="E337" s="243"/>
      <c r="F337" s="243"/>
      <c r="G337" s="243"/>
      <c r="H337" s="243"/>
      <c r="I337" s="243"/>
      <c r="J337" s="243"/>
      <c r="K337" s="243"/>
      <c r="L337" s="243"/>
      <c r="M337" s="243"/>
    </row>
    <row r="338" spans="2:13" s="248" customFormat="1" ht="13.5" thickBot="1">
      <c r="B338" s="291" t="s">
        <v>10</v>
      </c>
      <c r="C338" s="341">
        <v>220</v>
      </c>
      <c r="D338" s="243"/>
      <c r="E338" s="243"/>
      <c r="F338" s="243"/>
      <c r="G338" s="243"/>
      <c r="H338" s="243"/>
      <c r="I338" s="243"/>
      <c r="J338" s="243"/>
      <c r="K338" s="243"/>
      <c r="L338" s="243"/>
      <c r="M338" s="243"/>
    </row>
    <row r="347" spans="2:15" s="248" customFormat="1" ht="36.75" customHeight="1" thickBot="1">
      <c r="B347" s="496" t="s">
        <v>321</v>
      </c>
      <c r="C347" s="496"/>
      <c r="D347" s="243"/>
      <c r="E347" s="243"/>
      <c r="F347" s="243"/>
      <c r="G347" s="243"/>
      <c r="H347" s="243"/>
      <c r="I347" s="243"/>
      <c r="J347" s="243"/>
      <c r="K347" s="243"/>
      <c r="L347" s="243"/>
      <c r="M347" s="243"/>
      <c r="N347" s="243"/>
      <c r="O347" s="243"/>
    </row>
    <row r="348" spans="2:13" s="248" customFormat="1" ht="13.5" thickBot="1">
      <c r="B348" s="330" t="s">
        <v>42</v>
      </c>
      <c r="C348" s="331" t="s">
        <v>23</v>
      </c>
      <c r="D348" s="243"/>
      <c r="E348" s="243"/>
      <c r="F348" s="243"/>
      <c r="G348" s="243"/>
      <c r="H348" s="243"/>
      <c r="I348" s="243"/>
      <c r="J348" s="243"/>
      <c r="K348" s="243"/>
      <c r="L348" s="243"/>
      <c r="M348" s="243"/>
    </row>
    <row r="349" spans="2:13" s="248" customFormat="1" ht="12.75">
      <c r="B349" s="383" t="s">
        <v>339</v>
      </c>
      <c r="C349" s="384">
        <v>13</v>
      </c>
      <c r="D349" s="243"/>
      <c r="E349" s="243"/>
      <c r="F349" s="243"/>
      <c r="G349" s="243"/>
      <c r="H349" s="243"/>
      <c r="I349" s="243"/>
      <c r="J349" s="243"/>
      <c r="K349" s="243"/>
      <c r="L349" s="243"/>
      <c r="M349" s="243"/>
    </row>
    <row r="350" spans="2:13" s="248" customFormat="1" ht="12.75">
      <c r="B350" s="277" t="s">
        <v>7</v>
      </c>
      <c r="C350" s="335">
        <v>30</v>
      </c>
      <c r="D350" s="243"/>
      <c r="E350" s="243"/>
      <c r="F350" s="243"/>
      <c r="G350" s="243"/>
      <c r="H350" s="243"/>
      <c r="I350" s="243"/>
      <c r="J350" s="243"/>
      <c r="K350" s="243"/>
      <c r="L350" s="243"/>
      <c r="M350" s="243"/>
    </row>
    <row r="351" spans="2:13" s="248" customFormat="1" ht="12.75">
      <c r="B351" s="277" t="s">
        <v>144</v>
      </c>
      <c r="C351" s="335">
        <v>38</v>
      </c>
      <c r="D351" s="243"/>
      <c r="E351" s="243"/>
      <c r="F351" s="243"/>
      <c r="G351" s="243"/>
      <c r="H351" s="243"/>
      <c r="I351" s="243"/>
      <c r="J351" s="243"/>
      <c r="K351" s="243"/>
      <c r="L351" s="243"/>
      <c r="M351" s="243"/>
    </row>
    <row r="352" spans="2:13" s="248" customFormat="1" ht="12.75">
      <c r="B352" s="277" t="s">
        <v>10</v>
      </c>
      <c r="C352" s="335">
        <v>65</v>
      </c>
      <c r="D352" s="243"/>
      <c r="E352" s="243"/>
      <c r="F352" s="243"/>
      <c r="G352" s="243"/>
      <c r="H352" s="243"/>
      <c r="I352" s="243"/>
      <c r="J352" s="243"/>
      <c r="K352" s="243"/>
      <c r="L352" s="243"/>
      <c r="M352" s="243"/>
    </row>
    <row r="353" spans="2:3" s="243" customFormat="1" ht="12">
      <c r="B353" s="277" t="s">
        <v>8</v>
      </c>
      <c r="C353" s="335">
        <v>68</v>
      </c>
    </row>
    <row r="354" spans="2:3" s="243" customFormat="1" ht="12">
      <c r="B354" s="277" t="s">
        <v>146</v>
      </c>
      <c r="C354" s="335">
        <v>90</v>
      </c>
    </row>
    <row r="355" spans="2:3" s="243" customFormat="1" ht="12">
      <c r="B355" s="277" t="s">
        <v>9</v>
      </c>
      <c r="C355" s="335">
        <v>97</v>
      </c>
    </row>
    <row r="356" spans="2:3" s="243" customFormat="1" ht="12.75" thickBot="1">
      <c r="B356" s="291" t="s">
        <v>6</v>
      </c>
      <c r="C356" s="341">
        <v>123</v>
      </c>
    </row>
    <row r="365" spans="2:3" s="243" customFormat="1" ht="36.75" customHeight="1" thickBot="1">
      <c r="B365" s="496" t="s">
        <v>322</v>
      </c>
      <c r="C365" s="496"/>
    </row>
    <row r="366" spans="2:3" s="243" customFormat="1" ht="12.75" thickBot="1">
      <c r="B366" s="330" t="s">
        <v>42</v>
      </c>
      <c r="C366" s="331" t="s">
        <v>23</v>
      </c>
    </row>
    <row r="367" spans="2:3" s="243" customFormat="1" ht="12">
      <c r="B367" s="383" t="s">
        <v>339</v>
      </c>
      <c r="C367" s="384">
        <v>10</v>
      </c>
    </row>
    <row r="368" spans="2:3" s="243" customFormat="1" ht="12">
      <c r="B368" s="277" t="s">
        <v>9</v>
      </c>
      <c r="C368" s="335">
        <v>15</v>
      </c>
    </row>
    <row r="369" spans="2:13" s="248" customFormat="1" ht="12.75">
      <c r="B369" s="277" t="s">
        <v>7</v>
      </c>
      <c r="C369" s="335">
        <v>21</v>
      </c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</row>
    <row r="370" spans="2:13" s="248" customFormat="1" ht="12.75">
      <c r="B370" s="277" t="s">
        <v>146</v>
      </c>
      <c r="C370" s="335">
        <v>32</v>
      </c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</row>
    <row r="371" spans="2:13" s="248" customFormat="1" ht="12.75">
      <c r="B371" s="277" t="s">
        <v>6</v>
      </c>
      <c r="C371" s="335">
        <v>32</v>
      </c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</row>
    <row r="372" spans="2:13" s="248" customFormat="1" ht="12.75">
      <c r="B372" s="277" t="s">
        <v>144</v>
      </c>
      <c r="C372" s="335">
        <v>40</v>
      </c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</row>
    <row r="373" spans="2:13" s="248" customFormat="1" ht="12.75">
      <c r="B373" s="277" t="s">
        <v>10</v>
      </c>
      <c r="C373" s="335">
        <v>75</v>
      </c>
      <c r="D373" s="243"/>
      <c r="E373" s="243"/>
      <c r="F373" s="243"/>
      <c r="G373" s="243"/>
      <c r="H373" s="243"/>
      <c r="I373" s="243"/>
      <c r="J373" s="243"/>
      <c r="K373" s="243"/>
      <c r="L373" s="243"/>
      <c r="M373" s="243"/>
    </row>
    <row r="374" spans="2:13" s="248" customFormat="1" ht="13.5" thickBot="1">
      <c r="B374" s="291" t="s">
        <v>8</v>
      </c>
      <c r="C374" s="341">
        <v>165</v>
      </c>
      <c r="D374" s="243"/>
      <c r="E374" s="243"/>
      <c r="F374" s="243"/>
      <c r="G374" s="243"/>
      <c r="H374" s="243"/>
      <c r="I374" s="243"/>
      <c r="J374" s="243"/>
      <c r="K374" s="243"/>
      <c r="L374" s="243"/>
      <c r="M374" s="243"/>
    </row>
    <row r="380" spans="2:15" s="248" customFormat="1" ht="12.75">
      <c r="B380" s="243"/>
      <c r="C380" s="243"/>
      <c r="D380" s="243"/>
      <c r="E380" s="243"/>
      <c r="F380" s="243"/>
      <c r="G380" s="243"/>
      <c r="H380" s="243"/>
      <c r="I380" s="243"/>
      <c r="J380" s="243"/>
      <c r="K380" s="243"/>
      <c r="L380" s="243"/>
      <c r="M380" s="243"/>
      <c r="N380" s="243"/>
      <c r="O380" s="243"/>
    </row>
    <row r="383" spans="2:13" s="248" customFormat="1" ht="24.75" customHeight="1" thickBot="1">
      <c r="B383" s="496" t="s">
        <v>323</v>
      </c>
      <c r="C383" s="49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</row>
    <row r="384" spans="2:13" s="248" customFormat="1" ht="13.5" thickBot="1">
      <c r="B384" s="330" t="s">
        <v>42</v>
      </c>
      <c r="C384" s="331" t="s">
        <v>23</v>
      </c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</row>
    <row r="385" spans="2:13" s="248" customFormat="1" ht="12.75">
      <c r="B385" s="383" t="s">
        <v>339</v>
      </c>
      <c r="C385" s="384">
        <v>6</v>
      </c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</row>
    <row r="386" spans="2:13" s="248" customFormat="1" ht="12.75">
      <c r="B386" s="277" t="s">
        <v>7</v>
      </c>
      <c r="C386" s="335">
        <v>10</v>
      </c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</row>
    <row r="387" spans="2:13" s="248" customFormat="1" ht="12.75">
      <c r="B387" s="277" t="s">
        <v>146</v>
      </c>
      <c r="C387" s="335">
        <v>41</v>
      </c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</row>
    <row r="388" spans="2:13" s="248" customFormat="1" ht="12.75">
      <c r="B388" s="277" t="s">
        <v>8</v>
      </c>
      <c r="C388" s="335">
        <v>43</v>
      </c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</row>
    <row r="389" spans="2:13" s="248" customFormat="1" ht="12.75">
      <c r="B389" s="277" t="s">
        <v>6</v>
      </c>
      <c r="C389" s="335">
        <v>57</v>
      </c>
      <c r="D389" s="243"/>
      <c r="E389" s="243"/>
      <c r="F389" s="243"/>
      <c r="G389" s="243"/>
      <c r="H389" s="243"/>
      <c r="I389" s="243"/>
      <c r="J389" s="243"/>
      <c r="K389" s="243"/>
      <c r="L389" s="243"/>
      <c r="M389" s="243"/>
    </row>
    <row r="390" spans="2:13" s="248" customFormat="1" ht="12.75">
      <c r="B390" s="277" t="s">
        <v>10</v>
      </c>
      <c r="C390" s="335">
        <v>81</v>
      </c>
      <c r="D390" s="243"/>
      <c r="E390" s="243"/>
      <c r="F390" s="243"/>
      <c r="G390" s="243"/>
      <c r="H390" s="243"/>
      <c r="I390" s="243"/>
      <c r="J390" s="243"/>
      <c r="K390" s="243"/>
      <c r="L390" s="243"/>
      <c r="M390" s="243"/>
    </row>
    <row r="391" spans="2:15" s="248" customFormat="1" ht="12.75">
      <c r="B391" s="277" t="s">
        <v>144</v>
      </c>
      <c r="C391" s="335">
        <v>91</v>
      </c>
      <c r="D391" s="243"/>
      <c r="E391" s="243"/>
      <c r="F391" s="243"/>
      <c r="G391" s="243"/>
      <c r="H391" s="243"/>
      <c r="I391" s="243"/>
      <c r="J391" s="243"/>
      <c r="K391" s="243"/>
      <c r="L391" s="243"/>
      <c r="M391" s="243"/>
      <c r="N391" s="243"/>
      <c r="O391" s="243"/>
    </row>
    <row r="392" spans="2:13" s="248" customFormat="1" ht="13.5" thickBot="1">
      <c r="B392" s="291" t="s">
        <v>9</v>
      </c>
      <c r="C392" s="341">
        <v>161</v>
      </c>
      <c r="D392" s="243"/>
      <c r="E392" s="243"/>
      <c r="F392" s="243"/>
      <c r="G392" s="243"/>
      <c r="H392" s="243"/>
      <c r="I392" s="243"/>
      <c r="J392" s="243"/>
      <c r="K392" s="243"/>
      <c r="L392" s="243"/>
      <c r="M392" s="243"/>
    </row>
    <row r="402" spans="2:15" s="248" customFormat="1" ht="36.75" customHeight="1" thickBot="1">
      <c r="B402" s="496" t="s">
        <v>324</v>
      </c>
      <c r="C402" s="496"/>
      <c r="D402" s="243"/>
      <c r="E402" s="243"/>
      <c r="F402" s="243"/>
      <c r="G402" s="243"/>
      <c r="H402" s="243"/>
      <c r="I402" s="243"/>
      <c r="J402" s="243"/>
      <c r="K402" s="243"/>
      <c r="L402" s="243"/>
      <c r="M402" s="243"/>
      <c r="N402" s="243"/>
      <c r="O402" s="243"/>
    </row>
    <row r="403" spans="2:13" s="248" customFormat="1" ht="13.5" thickBot="1">
      <c r="B403" s="330" t="s">
        <v>42</v>
      </c>
      <c r="C403" s="331" t="s">
        <v>23</v>
      </c>
      <c r="D403" s="243"/>
      <c r="E403" s="243"/>
      <c r="F403" s="243"/>
      <c r="G403" s="243"/>
      <c r="H403" s="243"/>
      <c r="I403" s="243"/>
      <c r="J403" s="243"/>
      <c r="K403" s="243"/>
      <c r="L403" s="243"/>
      <c r="M403" s="243"/>
    </row>
    <row r="404" spans="2:13" s="248" customFormat="1" ht="12.75">
      <c r="B404" s="383" t="s">
        <v>339</v>
      </c>
      <c r="C404" s="384">
        <v>7</v>
      </c>
      <c r="D404" s="243"/>
      <c r="E404" s="243"/>
      <c r="F404" s="243"/>
      <c r="G404" s="243"/>
      <c r="H404" s="243"/>
      <c r="I404" s="243"/>
      <c r="J404" s="243"/>
      <c r="K404" s="243"/>
      <c r="L404" s="243"/>
      <c r="M404" s="243"/>
    </row>
    <row r="405" spans="2:13" s="248" customFormat="1" ht="12.75">
      <c r="B405" s="277" t="s">
        <v>7</v>
      </c>
      <c r="C405" s="335">
        <v>15</v>
      </c>
      <c r="D405" s="243"/>
      <c r="E405" s="243"/>
      <c r="F405" s="243"/>
      <c r="G405" s="243"/>
      <c r="H405" s="243"/>
      <c r="I405" s="243"/>
      <c r="J405" s="243"/>
      <c r="K405" s="243"/>
      <c r="L405" s="243"/>
      <c r="M405" s="243"/>
    </row>
    <row r="406" spans="2:13" s="248" customFormat="1" ht="12.75">
      <c r="B406" s="277" t="s">
        <v>146</v>
      </c>
      <c r="C406" s="335">
        <v>27</v>
      </c>
      <c r="D406" s="243"/>
      <c r="E406" s="243"/>
      <c r="F406" s="243"/>
      <c r="G406" s="243"/>
      <c r="H406" s="243"/>
      <c r="I406" s="243"/>
      <c r="J406" s="243"/>
      <c r="K406" s="243"/>
      <c r="L406" s="243"/>
      <c r="M406" s="243"/>
    </row>
    <row r="407" spans="2:13" s="248" customFormat="1" ht="12.75">
      <c r="B407" s="277" t="s">
        <v>144</v>
      </c>
      <c r="C407" s="335">
        <v>54</v>
      </c>
      <c r="D407" s="243"/>
      <c r="E407" s="243"/>
      <c r="F407" s="243"/>
      <c r="G407" s="243"/>
      <c r="H407" s="243"/>
      <c r="I407" s="243"/>
      <c r="J407" s="243"/>
      <c r="K407" s="243"/>
      <c r="L407" s="243"/>
      <c r="M407" s="243"/>
    </row>
    <row r="408" spans="2:13" s="248" customFormat="1" ht="12.75">
      <c r="B408" s="277" t="s">
        <v>8</v>
      </c>
      <c r="C408" s="335">
        <v>58</v>
      </c>
      <c r="D408" s="243"/>
      <c r="E408" s="243"/>
      <c r="F408" s="243"/>
      <c r="G408" s="243"/>
      <c r="H408" s="243"/>
      <c r="I408" s="243"/>
      <c r="J408" s="243"/>
      <c r="K408" s="243"/>
      <c r="L408" s="243"/>
      <c r="M408" s="243"/>
    </row>
    <row r="409" spans="2:13" s="248" customFormat="1" ht="12.75">
      <c r="B409" s="277" t="s">
        <v>6</v>
      </c>
      <c r="C409" s="335">
        <v>64</v>
      </c>
      <c r="D409" s="243"/>
      <c r="E409" s="243"/>
      <c r="F409" s="243"/>
      <c r="G409" s="243"/>
      <c r="H409" s="243"/>
      <c r="I409" s="243"/>
      <c r="J409" s="243"/>
      <c r="K409" s="243"/>
      <c r="L409" s="243"/>
      <c r="M409" s="243"/>
    </row>
    <row r="410" spans="2:13" s="248" customFormat="1" ht="12.75">
      <c r="B410" s="277" t="s">
        <v>10</v>
      </c>
      <c r="C410" s="335">
        <v>106</v>
      </c>
      <c r="D410" s="243"/>
      <c r="E410" s="243"/>
      <c r="F410" s="243"/>
      <c r="G410" s="243"/>
      <c r="H410" s="243"/>
      <c r="I410" s="243"/>
      <c r="J410" s="243"/>
      <c r="K410" s="243"/>
      <c r="L410" s="243"/>
      <c r="M410" s="243"/>
    </row>
    <row r="411" spans="2:13" s="248" customFormat="1" ht="13.5" thickBot="1">
      <c r="B411" s="291" t="s">
        <v>9</v>
      </c>
      <c r="C411" s="341">
        <v>240</v>
      </c>
      <c r="D411" s="243"/>
      <c r="E411" s="243"/>
      <c r="F411" s="243"/>
      <c r="G411" s="243"/>
      <c r="H411" s="243"/>
      <c r="I411" s="243"/>
      <c r="J411" s="243"/>
      <c r="K411" s="243"/>
      <c r="L411" s="243"/>
      <c r="M411" s="243"/>
    </row>
    <row r="420" spans="2:3" s="243" customFormat="1" ht="24.75" customHeight="1" thickBot="1">
      <c r="B420" s="496" t="s">
        <v>325</v>
      </c>
      <c r="C420" s="496"/>
    </row>
    <row r="421" spans="2:3" s="243" customFormat="1" ht="12.75" thickBot="1">
      <c r="B421" s="330" t="s">
        <v>42</v>
      </c>
      <c r="C421" s="331" t="s">
        <v>23</v>
      </c>
    </row>
    <row r="422" spans="2:3" s="243" customFormat="1" ht="12">
      <c r="B422" s="383" t="s">
        <v>339</v>
      </c>
      <c r="C422" s="384">
        <v>6</v>
      </c>
    </row>
    <row r="423" spans="2:3" s="243" customFormat="1" ht="12">
      <c r="B423" s="277" t="s">
        <v>7</v>
      </c>
      <c r="C423" s="335">
        <v>13</v>
      </c>
    </row>
    <row r="424" spans="2:3" s="243" customFormat="1" ht="12">
      <c r="B424" s="277" t="s">
        <v>146</v>
      </c>
      <c r="C424" s="335">
        <v>32</v>
      </c>
    </row>
    <row r="425" spans="2:3" s="243" customFormat="1" ht="12">
      <c r="B425" s="277" t="s">
        <v>8</v>
      </c>
      <c r="C425" s="335">
        <v>37</v>
      </c>
    </row>
    <row r="426" spans="2:3" s="243" customFormat="1" ht="12">
      <c r="B426" s="277" t="s">
        <v>144</v>
      </c>
      <c r="C426" s="335">
        <v>39</v>
      </c>
    </row>
    <row r="427" spans="2:3" s="243" customFormat="1" ht="12">
      <c r="B427" s="277" t="s">
        <v>6</v>
      </c>
      <c r="C427" s="335">
        <v>62</v>
      </c>
    </row>
    <row r="428" spans="2:3" s="243" customFormat="1" ht="12">
      <c r="B428" s="277" t="s">
        <v>10</v>
      </c>
      <c r="C428" s="335">
        <v>159</v>
      </c>
    </row>
    <row r="429" spans="2:3" s="243" customFormat="1" ht="12.75" thickBot="1">
      <c r="B429" s="291" t="s">
        <v>9</v>
      </c>
      <c r="C429" s="341">
        <v>163</v>
      </c>
    </row>
    <row r="435" spans="2:15" s="248" customFormat="1" ht="12.75">
      <c r="B435" s="243"/>
      <c r="C435" s="243"/>
      <c r="D435" s="243"/>
      <c r="E435" s="243"/>
      <c r="F435" s="243"/>
      <c r="G435" s="243"/>
      <c r="H435" s="243"/>
      <c r="I435" s="243"/>
      <c r="J435" s="243"/>
      <c r="K435" s="243"/>
      <c r="L435" s="243"/>
      <c r="M435" s="243"/>
      <c r="N435" s="243"/>
      <c r="O435" s="243"/>
    </row>
    <row r="439" spans="2:13" s="248" customFormat="1" ht="24.75" customHeight="1" thickBot="1">
      <c r="B439" s="496" t="s">
        <v>326</v>
      </c>
      <c r="C439" s="496"/>
      <c r="D439" s="243"/>
      <c r="E439" s="243"/>
      <c r="F439" s="243"/>
      <c r="G439" s="243"/>
      <c r="H439" s="243"/>
      <c r="I439" s="243"/>
      <c r="J439" s="243"/>
      <c r="K439" s="243"/>
      <c r="L439" s="243"/>
      <c r="M439" s="243"/>
    </row>
    <row r="440" spans="2:13" s="248" customFormat="1" ht="13.5" thickBot="1">
      <c r="B440" s="330" t="s">
        <v>42</v>
      </c>
      <c r="C440" s="331" t="s">
        <v>23</v>
      </c>
      <c r="D440" s="243"/>
      <c r="E440" s="243"/>
      <c r="F440" s="243"/>
      <c r="G440" s="243"/>
      <c r="H440" s="243"/>
      <c r="I440" s="243"/>
      <c r="J440" s="243"/>
      <c r="K440" s="243"/>
      <c r="L440" s="243"/>
      <c r="M440" s="243"/>
    </row>
    <row r="441" spans="2:13" s="248" customFormat="1" ht="12.75">
      <c r="B441" s="383" t="s">
        <v>7</v>
      </c>
      <c r="C441" s="384">
        <v>15</v>
      </c>
      <c r="D441" s="243"/>
      <c r="E441" s="243"/>
      <c r="F441" s="243"/>
      <c r="G441" s="243"/>
      <c r="H441" s="243"/>
      <c r="I441" s="243"/>
      <c r="J441" s="243"/>
      <c r="K441" s="243"/>
      <c r="L441" s="243"/>
      <c r="M441" s="243"/>
    </row>
    <row r="442" spans="2:13" s="248" customFormat="1" ht="12.75">
      <c r="B442" s="277" t="s">
        <v>339</v>
      </c>
      <c r="C442" s="335">
        <v>17</v>
      </c>
      <c r="D442" s="243"/>
      <c r="E442" s="243"/>
      <c r="F442" s="243"/>
      <c r="G442" s="243"/>
      <c r="H442" s="243"/>
      <c r="I442" s="243"/>
      <c r="J442" s="243"/>
      <c r="K442" s="243"/>
      <c r="L442" s="243"/>
      <c r="M442" s="243"/>
    </row>
    <row r="443" spans="2:13" s="248" customFormat="1" ht="12.75">
      <c r="B443" s="277" t="s">
        <v>6</v>
      </c>
      <c r="C443" s="335">
        <v>35</v>
      </c>
      <c r="D443" s="243"/>
      <c r="E443" s="243"/>
      <c r="F443" s="243"/>
      <c r="G443" s="243"/>
      <c r="H443" s="243"/>
      <c r="I443" s="243"/>
      <c r="J443" s="243"/>
      <c r="K443" s="243"/>
      <c r="L443" s="243"/>
      <c r="M443" s="243"/>
    </row>
    <row r="444" spans="2:13" s="248" customFormat="1" ht="12.75">
      <c r="B444" s="277" t="s">
        <v>144</v>
      </c>
      <c r="C444" s="335">
        <v>47</v>
      </c>
      <c r="D444" s="243"/>
      <c r="E444" s="243"/>
      <c r="F444" s="243"/>
      <c r="G444" s="243"/>
      <c r="H444" s="243"/>
      <c r="I444" s="243"/>
      <c r="J444" s="243"/>
      <c r="K444" s="243"/>
      <c r="L444" s="243"/>
      <c r="M444" s="243"/>
    </row>
    <row r="445" spans="2:13" s="248" customFormat="1" ht="12.75">
      <c r="B445" s="277" t="s">
        <v>8</v>
      </c>
      <c r="C445" s="335">
        <v>53</v>
      </c>
      <c r="D445" s="243"/>
      <c r="E445" s="243"/>
      <c r="F445" s="243"/>
      <c r="G445" s="243"/>
      <c r="H445" s="243"/>
      <c r="I445" s="243"/>
      <c r="J445" s="243"/>
      <c r="K445" s="243"/>
      <c r="L445" s="243"/>
      <c r="M445" s="243"/>
    </row>
    <row r="446" spans="2:15" s="248" customFormat="1" ht="12.75">
      <c r="B446" s="277" t="s">
        <v>9</v>
      </c>
      <c r="C446" s="335">
        <v>150</v>
      </c>
      <c r="D446" s="243"/>
      <c r="E446" s="243"/>
      <c r="F446" s="243"/>
      <c r="G446" s="243"/>
      <c r="H446" s="243"/>
      <c r="I446" s="243"/>
      <c r="J446" s="243"/>
      <c r="K446" s="243"/>
      <c r="L446" s="243"/>
      <c r="M446" s="243"/>
      <c r="N446" s="243"/>
      <c r="O446" s="243"/>
    </row>
    <row r="447" spans="2:13" s="248" customFormat="1" ht="12.75">
      <c r="B447" s="277" t="s">
        <v>146</v>
      </c>
      <c r="C447" s="335">
        <v>422</v>
      </c>
      <c r="D447" s="243"/>
      <c r="E447" s="243"/>
      <c r="F447" s="243"/>
      <c r="G447" s="243"/>
      <c r="H447" s="243"/>
      <c r="I447" s="243"/>
      <c r="J447" s="243"/>
      <c r="K447" s="243"/>
      <c r="L447" s="243"/>
      <c r="M447" s="243"/>
    </row>
    <row r="448" spans="2:13" s="248" customFormat="1" ht="13.5" thickBot="1">
      <c r="B448" s="291" t="s">
        <v>10</v>
      </c>
      <c r="C448" s="341">
        <v>587</v>
      </c>
      <c r="D448" s="243"/>
      <c r="E448" s="243"/>
      <c r="F448" s="243"/>
      <c r="G448" s="243"/>
      <c r="H448" s="243"/>
      <c r="I448" s="243"/>
      <c r="J448" s="243"/>
      <c r="K448" s="243"/>
      <c r="L448" s="243"/>
      <c r="M448" s="243"/>
    </row>
    <row r="454" spans="2:56" s="248" customFormat="1" ht="12.75">
      <c r="B454" s="243"/>
      <c r="C454" s="243"/>
      <c r="D454" s="243"/>
      <c r="E454" s="243"/>
      <c r="F454" s="243"/>
      <c r="G454" s="243"/>
      <c r="H454" s="243"/>
      <c r="I454" s="243"/>
      <c r="J454" s="243"/>
      <c r="K454" s="243"/>
      <c r="L454" s="243"/>
      <c r="M454" s="243"/>
      <c r="BB454" s="326"/>
      <c r="BC454" s="326"/>
      <c r="BD454" s="326"/>
    </row>
    <row r="455" spans="2:56" s="248" customFormat="1" ht="12.75">
      <c r="B455" s="243"/>
      <c r="C455" s="243"/>
      <c r="D455" s="243"/>
      <c r="E455" s="243"/>
      <c r="F455" s="243"/>
      <c r="G455" s="243"/>
      <c r="H455" s="243"/>
      <c r="I455" s="243"/>
      <c r="J455" s="243"/>
      <c r="K455" s="243"/>
      <c r="L455" s="243"/>
      <c r="M455" s="243"/>
      <c r="BB455" s="326"/>
      <c r="BC455" s="326"/>
      <c r="BD455" s="326"/>
    </row>
    <row r="456" spans="2:56" s="248" customFormat="1" ht="12.75">
      <c r="B456" s="243"/>
      <c r="C456" s="243"/>
      <c r="D456" s="243"/>
      <c r="E456" s="243"/>
      <c r="F456" s="243"/>
      <c r="G456" s="243"/>
      <c r="H456" s="243"/>
      <c r="I456" s="243"/>
      <c r="J456" s="243"/>
      <c r="K456" s="243"/>
      <c r="L456" s="243"/>
      <c r="M456" s="243"/>
      <c r="BB456" s="326"/>
      <c r="BC456" s="326"/>
      <c r="BD456" s="326"/>
    </row>
    <row r="457" spans="2:56" s="248" customFormat="1" ht="12.75">
      <c r="B457" s="243"/>
      <c r="C457" s="243"/>
      <c r="D457" s="243"/>
      <c r="E457" s="243"/>
      <c r="F457" s="243"/>
      <c r="G457" s="243"/>
      <c r="H457" s="243"/>
      <c r="I457" s="243"/>
      <c r="J457" s="243"/>
      <c r="K457" s="243"/>
      <c r="L457" s="243"/>
      <c r="M457" s="243"/>
      <c r="BB457" s="326"/>
      <c r="BC457" s="326"/>
      <c r="BD457" s="326"/>
    </row>
    <row r="458" spans="2:56" s="248" customFormat="1" ht="12.75">
      <c r="B458" s="243"/>
      <c r="C458" s="243"/>
      <c r="D458" s="243"/>
      <c r="E458" s="243"/>
      <c r="F458" s="243"/>
      <c r="G458" s="243"/>
      <c r="H458" s="243"/>
      <c r="I458" s="243"/>
      <c r="J458" s="243"/>
      <c r="K458" s="243"/>
      <c r="L458" s="243"/>
      <c r="M458" s="243"/>
      <c r="BB458" s="326"/>
      <c r="BC458" s="326"/>
      <c r="BD458" s="326"/>
    </row>
    <row r="459" spans="2:56" s="248" customFormat="1" ht="12.75" customHeight="1">
      <c r="B459" s="243"/>
      <c r="C459" s="243"/>
      <c r="D459" s="243"/>
      <c r="E459" s="243"/>
      <c r="F459" s="243"/>
      <c r="G459" s="243"/>
      <c r="H459" s="243"/>
      <c r="I459" s="243"/>
      <c r="J459" s="243"/>
      <c r="K459" s="243"/>
      <c r="L459" s="243"/>
      <c r="M459" s="243"/>
      <c r="BB459" s="326"/>
      <c r="BC459" s="326"/>
      <c r="BD459" s="326"/>
    </row>
    <row r="460" spans="2:57" s="248" customFormat="1" ht="37.5" customHeight="1">
      <c r="B460" s="367" t="s">
        <v>42</v>
      </c>
      <c r="C460" s="368" t="s">
        <v>4</v>
      </c>
      <c r="D460" s="368" t="s">
        <v>3</v>
      </c>
      <c r="E460" s="369" t="s">
        <v>342</v>
      </c>
      <c r="F460" s="369" t="s">
        <v>343</v>
      </c>
      <c r="G460" s="368" t="s">
        <v>151</v>
      </c>
      <c r="H460" s="369" t="s">
        <v>344</v>
      </c>
      <c r="I460" s="370" t="s">
        <v>345</v>
      </c>
      <c r="J460" s="371" t="s">
        <v>154</v>
      </c>
      <c r="K460" s="370" t="s">
        <v>346</v>
      </c>
      <c r="L460" s="370" t="s">
        <v>347</v>
      </c>
      <c r="M460" s="371" t="s">
        <v>157</v>
      </c>
      <c r="N460" s="371" t="s">
        <v>158</v>
      </c>
      <c r="O460" s="370" t="s">
        <v>348</v>
      </c>
      <c r="P460" s="370" t="s">
        <v>349</v>
      </c>
      <c r="Q460" s="370" t="s">
        <v>350</v>
      </c>
      <c r="R460" s="370" t="s">
        <v>351</v>
      </c>
      <c r="S460" s="370" t="s">
        <v>352</v>
      </c>
      <c r="T460" s="370" t="s">
        <v>353</v>
      </c>
      <c r="U460" s="370" t="s">
        <v>354</v>
      </c>
      <c r="V460" s="371" t="s">
        <v>165</v>
      </c>
      <c r="W460" s="370" t="s">
        <v>355</v>
      </c>
      <c r="X460" s="371" t="s">
        <v>166</v>
      </c>
      <c r="Y460" s="372" t="s">
        <v>167</v>
      </c>
      <c r="AZ460" s="373"/>
      <c r="BB460" s="326"/>
      <c r="BC460" s="326"/>
      <c r="BD460" s="326"/>
      <c r="BE460"/>
    </row>
    <row r="461" spans="2:57" s="248" customFormat="1" ht="12.75">
      <c r="B461" s="374" t="s">
        <v>9</v>
      </c>
      <c r="C461" s="282">
        <v>34.30888023781258</v>
      </c>
      <c r="D461" s="282">
        <v>0.4489429434331759</v>
      </c>
      <c r="E461" s="282">
        <v>48.08340162068653</v>
      </c>
      <c r="F461" s="282">
        <v>37.355644591091206</v>
      </c>
      <c r="G461" s="282">
        <v>44.31418522860493</v>
      </c>
      <c r="H461" s="286">
        <v>20.81108144192255</v>
      </c>
      <c r="I461" s="286">
        <v>143.8386704499392</v>
      </c>
      <c r="J461" s="286">
        <v>29.64765878535005</v>
      </c>
      <c r="K461" s="286">
        <v>10.038244537846937</v>
      </c>
      <c r="L461" s="286">
        <v>9.612137642386628</v>
      </c>
      <c r="M461" s="286">
        <v>127.96585896774928</v>
      </c>
      <c r="N461" s="286">
        <v>85.70152491545971</v>
      </c>
      <c r="O461" s="286">
        <v>73.72109740026357</v>
      </c>
      <c r="P461" s="286">
        <v>46.57475800645312</v>
      </c>
      <c r="Q461" s="286">
        <v>35.213239974538496</v>
      </c>
      <c r="R461" s="286">
        <v>60.692485609446464</v>
      </c>
      <c r="S461" s="286">
        <v>183.71254902766086</v>
      </c>
      <c r="T461" s="286">
        <v>97.01220470378712</v>
      </c>
      <c r="U461" s="286">
        <v>14.766960897189888</v>
      </c>
      <c r="V461" s="286">
        <v>160.75069508804452</v>
      </c>
      <c r="W461" s="286">
        <v>240.48699271592096</v>
      </c>
      <c r="X461" s="286">
        <v>163.48824219105526</v>
      </c>
      <c r="Y461" s="286">
        <v>150.30779272946378</v>
      </c>
      <c r="BA461" s="375"/>
      <c r="BB461" s="376"/>
      <c r="BC461" s="338"/>
      <c r="BD461" s="376"/>
      <c r="BE461"/>
    </row>
    <row r="462" spans="2:57" s="248" customFormat="1" ht="12.75">
      <c r="B462" s="374" t="s">
        <v>10</v>
      </c>
      <c r="C462" s="282">
        <v>105.10367486678263</v>
      </c>
      <c r="D462" s="282">
        <v>38.364215166108885</v>
      </c>
      <c r="E462" s="282">
        <v>34.184649003004644</v>
      </c>
      <c r="F462" s="282">
        <v>34.31534291774687</v>
      </c>
      <c r="G462" s="282">
        <v>170.49984013641694</v>
      </c>
      <c r="H462" s="286">
        <v>79.9232309746329</v>
      </c>
      <c r="I462" s="286">
        <v>106.89096068098907</v>
      </c>
      <c r="J462" s="286">
        <v>236.59248956884574</v>
      </c>
      <c r="K462" s="286">
        <v>25.998712560112082</v>
      </c>
      <c r="L462" s="286">
        <v>5.191315307602656</v>
      </c>
      <c r="M462" s="286">
        <v>109.57781978575929</v>
      </c>
      <c r="N462" s="286">
        <v>135.9407898934473</v>
      </c>
      <c r="O462" s="286">
        <v>95.28872648855882</v>
      </c>
      <c r="P462" s="286">
        <v>166.66222234073757</v>
      </c>
      <c r="Q462" s="286">
        <v>52.24697644812223</v>
      </c>
      <c r="R462" s="286">
        <v>185.3225049127872</v>
      </c>
      <c r="S462" s="286">
        <v>220.2753763065487</v>
      </c>
      <c r="T462" s="286">
        <v>65.08407102823318</v>
      </c>
      <c r="U462" s="286">
        <v>75.31555157562578</v>
      </c>
      <c r="V462" s="286">
        <v>81.28822984244673</v>
      </c>
      <c r="W462" s="286">
        <v>105.99953751878832</v>
      </c>
      <c r="X462" s="286">
        <v>159.0820753420624</v>
      </c>
      <c r="Y462" s="286">
        <v>587.3307893151236</v>
      </c>
      <c r="BA462" s="375"/>
      <c r="BB462" s="376"/>
      <c r="BC462" s="338"/>
      <c r="BD462" s="376"/>
      <c r="BE462"/>
    </row>
    <row r="463" spans="2:57" s="248" customFormat="1" ht="12.75">
      <c r="B463" s="374" t="s">
        <v>339</v>
      </c>
      <c r="C463" s="282">
        <v>4.474171015213004</v>
      </c>
      <c r="D463" s="282">
        <v>1.5059995102440498</v>
      </c>
      <c r="E463" s="282">
        <v>8.117090048256397</v>
      </c>
      <c r="F463" s="282">
        <v>1.5319349516851297</v>
      </c>
      <c r="G463" s="282">
        <v>0.3730150271768035</v>
      </c>
      <c r="H463" s="286">
        <v>0.6842456608811737</v>
      </c>
      <c r="I463" s="286">
        <v>15.031752465882988</v>
      </c>
      <c r="J463" s="286">
        <v>6.898470097357437</v>
      </c>
      <c r="K463" s="286">
        <v>5.895717369078716</v>
      </c>
      <c r="L463" s="286">
        <v>2.1854414877173087</v>
      </c>
      <c r="M463" s="286">
        <v>1.0081915563957187</v>
      </c>
      <c r="N463" s="286">
        <v>3.3560900912397105</v>
      </c>
      <c r="O463" s="286">
        <v>6.348089133820523</v>
      </c>
      <c r="P463" s="286">
        <v>2.2212740993573363</v>
      </c>
      <c r="Q463" s="286">
        <v>5.372374283895631</v>
      </c>
      <c r="R463" s="286">
        <v>0.5356242283011311</v>
      </c>
      <c r="S463" s="286">
        <v>6.798502303358864</v>
      </c>
      <c r="T463" s="286">
        <v>12.542559321146094</v>
      </c>
      <c r="U463" s="286">
        <v>9.597671741077109</v>
      </c>
      <c r="V463" s="286">
        <v>5.802594995366106</v>
      </c>
      <c r="W463" s="286">
        <v>7.20985084980922</v>
      </c>
      <c r="X463" s="286">
        <v>6.468802589805319</v>
      </c>
      <c r="Y463" s="286">
        <v>16.52791725246035</v>
      </c>
      <c r="BA463" s="375"/>
      <c r="BB463" s="376"/>
      <c r="BC463" s="338"/>
      <c r="BD463" s="376"/>
      <c r="BE463"/>
    </row>
    <row r="464" spans="2:57" s="248" customFormat="1" ht="12.75">
      <c r="B464" s="374" t="s">
        <v>8</v>
      </c>
      <c r="C464" s="282">
        <v>39.75951848477319</v>
      </c>
      <c r="D464" s="282">
        <v>33.005468941310916</v>
      </c>
      <c r="E464" s="282">
        <v>54.30210325047801</v>
      </c>
      <c r="F464" s="282">
        <v>55.444261135988675</v>
      </c>
      <c r="G464" s="282">
        <v>134.3067249280614</v>
      </c>
      <c r="H464" s="286">
        <v>79.0943480195817</v>
      </c>
      <c r="I464" s="286">
        <v>273.55087150385083</v>
      </c>
      <c r="J464" s="286">
        <v>120.22253129346315</v>
      </c>
      <c r="K464" s="286">
        <v>57.00708091938353</v>
      </c>
      <c r="L464" s="286">
        <v>31.07654990368838</v>
      </c>
      <c r="M464" s="286">
        <v>104.3134559202612</v>
      </c>
      <c r="N464" s="286">
        <v>37.79961292243566</v>
      </c>
      <c r="O464" s="286">
        <v>85.33155624775371</v>
      </c>
      <c r="P464" s="286">
        <v>158.1824484680408</v>
      </c>
      <c r="Q464" s="286">
        <v>293.04901336728204</v>
      </c>
      <c r="R464" s="286">
        <v>101.99120045910651</v>
      </c>
      <c r="S464" s="286">
        <v>80.59839415159047</v>
      </c>
      <c r="T464" s="286">
        <v>67.86862919700383</v>
      </c>
      <c r="U464" s="286">
        <v>164.8575753699202</v>
      </c>
      <c r="V464" s="286">
        <v>43.08294717330864</v>
      </c>
      <c r="W464" s="286">
        <v>57.938952480055505</v>
      </c>
      <c r="X464" s="286">
        <v>36.727693891864206</v>
      </c>
      <c r="Y464" s="286">
        <v>53.31241213095</v>
      </c>
      <c r="BA464" s="375"/>
      <c r="BB464" s="376"/>
      <c r="BC464" s="338"/>
      <c r="BD464" s="376"/>
      <c r="BE464"/>
    </row>
    <row r="465" spans="2:57" ht="12.75">
      <c r="B465" s="374" t="s">
        <v>7</v>
      </c>
      <c r="C465" s="282">
        <v>25.141500317512897</v>
      </c>
      <c r="D465" s="282">
        <v>19.043343400538753</v>
      </c>
      <c r="E465" s="282">
        <v>30.164800145679674</v>
      </c>
      <c r="F465" s="282">
        <v>22.103071725980048</v>
      </c>
      <c r="G465" s="282">
        <v>7.129915805179587</v>
      </c>
      <c r="H465" s="286">
        <v>34.69626168224301</v>
      </c>
      <c r="I465" s="286">
        <v>126.96932846912581</v>
      </c>
      <c r="J465" s="286">
        <v>23.857209086694482</v>
      </c>
      <c r="K465" s="286">
        <v>17.168389564163746</v>
      </c>
      <c r="L465" s="286">
        <v>5.899978597417421</v>
      </c>
      <c r="M465" s="286">
        <v>122.34060835195051</v>
      </c>
      <c r="N465" s="286">
        <v>15.034347816840016</v>
      </c>
      <c r="O465" s="286">
        <v>30.816461003953517</v>
      </c>
      <c r="P465" s="286">
        <v>45.40412255673175</v>
      </c>
      <c r="Q465" s="286">
        <v>23.37364735837046</v>
      </c>
      <c r="R465" s="286">
        <v>26.08037841503924</v>
      </c>
      <c r="S465" s="286">
        <v>20.27571855898034</v>
      </c>
      <c r="T465" s="286">
        <v>29.891048137866</v>
      </c>
      <c r="U465" s="286">
        <v>21.10570977783459</v>
      </c>
      <c r="V465" s="286">
        <v>10.03722582638246</v>
      </c>
      <c r="W465" s="286">
        <v>14.972829228812591</v>
      </c>
      <c r="X465" s="286">
        <v>12.729342858315604</v>
      </c>
      <c r="Y465" s="286">
        <v>14.61036352681263</v>
      </c>
      <c r="BA465" s="375"/>
      <c r="BB465" s="376"/>
      <c r="BC465" s="338"/>
      <c r="BD465" s="376"/>
      <c r="BE465"/>
    </row>
    <row r="466" spans="2:57" ht="12.75">
      <c r="B466" s="374" t="s">
        <v>144</v>
      </c>
      <c r="C466" s="282">
        <v>40.065987465142605</v>
      </c>
      <c r="D466" s="282">
        <v>3.7384703289527255</v>
      </c>
      <c r="E466" s="282">
        <v>10.957843940635518</v>
      </c>
      <c r="F466" s="282">
        <v>30.721187838793323</v>
      </c>
      <c r="G466" s="282">
        <v>63.74293935841417</v>
      </c>
      <c r="H466" s="286">
        <v>1.65776591010238</v>
      </c>
      <c r="I466" s="286">
        <v>42.453722469936466</v>
      </c>
      <c r="J466" s="286">
        <v>53.55122855818271</v>
      </c>
      <c r="K466" s="286">
        <v>18.91400658866298</v>
      </c>
      <c r="L466" s="286">
        <v>3.6598416208889453</v>
      </c>
      <c r="M466" s="286">
        <v>273.38603425559944</v>
      </c>
      <c r="N466" s="286">
        <v>318.93064505838066</v>
      </c>
      <c r="O466" s="286">
        <v>265.51156103989456</v>
      </c>
      <c r="P466" s="286">
        <v>169.9128023252713</v>
      </c>
      <c r="Q466" s="286">
        <v>19.73265436028009</v>
      </c>
      <c r="R466" s="286">
        <v>124.56045771524961</v>
      </c>
      <c r="S466" s="286">
        <v>6.317637636815404</v>
      </c>
      <c r="T466" s="286">
        <v>37.816772301084285</v>
      </c>
      <c r="U466" s="286">
        <v>39.62197774082127</v>
      </c>
      <c r="V466" s="286">
        <v>91.08480074142726</v>
      </c>
      <c r="W466" s="286">
        <v>53.63672100820905</v>
      </c>
      <c r="X466" s="286">
        <v>39.34426814621548</v>
      </c>
      <c r="Y466" s="286">
        <v>46.86232175135573</v>
      </c>
      <c r="BA466" s="375"/>
      <c r="BB466" s="376"/>
      <c r="BC466" s="338"/>
      <c r="BD466" s="376"/>
      <c r="BE466"/>
    </row>
    <row r="467" spans="2:57" ht="12.75">
      <c r="B467" s="374" t="s">
        <v>146</v>
      </c>
      <c r="C467" s="282">
        <v>15.420083381650501</v>
      </c>
      <c r="D467" s="282">
        <v>37.0745245286099</v>
      </c>
      <c r="E467" s="282">
        <v>23.04925794409543</v>
      </c>
      <c r="F467" s="282">
        <v>12.31440018854583</v>
      </c>
      <c r="G467" s="282">
        <v>122.59050055064122</v>
      </c>
      <c r="H467" s="286">
        <v>3.426791277258542</v>
      </c>
      <c r="I467" s="286">
        <v>67.61248479935142</v>
      </c>
      <c r="J467" s="286">
        <v>36.89383402874364</v>
      </c>
      <c r="K467" s="286">
        <v>11.810367677685624</v>
      </c>
      <c r="L467" s="286">
        <v>7.74535682861291</v>
      </c>
      <c r="M467" s="286">
        <v>44.10838059231253</v>
      </c>
      <c r="N467" s="286">
        <v>16.384865692592367</v>
      </c>
      <c r="O467" s="286">
        <v>67.42242721936024</v>
      </c>
      <c r="P467" s="286">
        <v>21.148769366150212</v>
      </c>
      <c r="Q467" s="286">
        <v>35.21323997453856</v>
      </c>
      <c r="R467" s="286">
        <v>31.560092516912153</v>
      </c>
      <c r="S467" s="286">
        <v>55.99934287533115</v>
      </c>
      <c r="T467" s="286">
        <v>89.81195327641296</v>
      </c>
      <c r="U467" s="286">
        <v>31.930408084943057</v>
      </c>
      <c r="V467" s="286">
        <v>40.81093605189992</v>
      </c>
      <c r="W467" s="286">
        <v>27.0951555093074</v>
      </c>
      <c r="X467" s="286">
        <v>31.900005532246738</v>
      </c>
      <c r="Y467" s="286">
        <v>422.11086563566994</v>
      </c>
      <c r="BA467" s="375"/>
      <c r="BB467" s="376"/>
      <c r="BC467" s="338"/>
      <c r="BD467" s="376"/>
      <c r="BE467"/>
    </row>
    <row r="468" spans="2:57" ht="13.5" thickBot="1">
      <c r="B468" s="374" t="s">
        <v>6</v>
      </c>
      <c r="C468" s="282">
        <v>23.243325326486097</v>
      </c>
      <c r="D468" s="282">
        <v>24.184420319429698</v>
      </c>
      <c r="E468" s="282">
        <v>52.90904124556135</v>
      </c>
      <c r="F468" s="282">
        <v>28.317228376148943</v>
      </c>
      <c r="G468" s="282">
        <v>91.54499271732566</v>
      </c>
      <c r="H468" s="286">
        <v>14.719626168224291</v>
      </c>
      <c r="I468" s="286">
        <v>41.521416024861466</v>
      </c>
      <c r="J468" s="286">
        <v>40.51923968474733</v>
      </c>
      <c r="K468" s="286">
        <v>25.691998939755397</v>
      </c>
      <c r="L468" s="286">
        <v>15.928277567715382</v>
      </c>
      <c r="M468" s="286">
        <v>73.39749097783125</v>
      </c>
      <c r="N468" s="286">
        <v>88.46849146089878</v>
      </c>
      <c r="O468" s="286">
        <v>53.84419551934829</v>
      </c>
      <c r="P468" s="286">
        <v>144.15082264472943</v>
      </c>
      <c r="Q468" s="286">
        <v>41.93507320178231</v>
      </c>
      <c r="R468" s="286">
        <v>107.870893692503</v>
      </c>
      <c r="S468" s="286">
        <v>90.95221471548555</v>
      </c>
      <c r="T468" s="286">
        <v>122.64365407783772</v>
      </c>
      <c r="U468" s="286">
        <v>32.03168308387701</v>
      </c>
      <c r="V468" s="286">
        <v>57.36978683966637</v>
      </c>
      <c r="W468" s="286">
        <v>64.15608740894902</v>
      </c>
      <c r="X468" s="286">
        <v>61.82374975684883</v>
      </c>
      <c r="Y468" s="286">
        <v>35.15967061658969</v>
      </c>
      <c r="BA468" s="375"/>
      <c r="BB468" s="376"/>
      <c r="BC468" s="338"/>
      <c r="BD468" s="376"/>
      <c r="BE468"/>
    </row>
    <row r="469" spans="2:57" ht="13.5" thickBot="1">
      <c r="B469" s="377" t="s">
        <v>356</v>
      </c>
      <c r="C469" s="378">
        <f aca="true" t="shared" si="8" ref="C469:Y469">MAX(C461,C462,C463,C464,C465,C466,C467,C468,)/10</f>
        <v>10.510367486678263</v>
      </c>
      <c r="D469" s="378">
        <f t="shared" si="8"/>
        <v>3.8364215166108884</v>
      </c>
      <c r="E469" s="378">
        <f t="shared" si="8"/>
        <v>5.430210325047801</v>
      </c>
      <c r="F469" s="378">
        <f t="shared" si="8"/>
        <v>5.544426113598868</v>
      </c>
      <c r="G469" s="378">
        <f t="shared" si="8"/>
        <v>17.049984013641694</v>
      </c>
      <c r="H469" s="378">
        <f t="shared" si="8"/>
        <v>7.99232309746329</v>
      </c>
      <c r="I469" s="378">
        <f t="shared" si="8"/>
        <v>27.35508715038508</v>
      </c>
      <c r="J469" s="378">
        <f t="shared" si="8"/>
        <v>23.659248956884575</v>
      </c>
      <c r="K469" s="378">
        <f t="shared" si="8"/>
        <v>5.7007080919383535</v>
      </c>
      <c r="L469" s="378">
        <f t="shared" si="8"/>
        <v>3.107654990368838</v>
      </c>
      <c r="M469" s="378">
        <f t="shared" si="8"/>
        <v>27.338603425559945</v>
      </c>
      <c r="N469" s="378">
        <f t="shared" si="8"/>
        <v>31.893064505838066</v>
      </c>
      <c r="O469" s="378">
        <f t="shared" si="8"/>
        <v>26.551156103989456</v>
      </c>
      <c r="P469" s="378">
        <f t="shared" si="8"/>
        <v>16.991280232527128</v>
      </c>
      <c r="Q469" s="378">
        <f t="shared" si="8"/>
        <v>29.304901336728204</v>
      </c>
      <c r="R469" s="378">
        <f t="shared" si="8"/>
        <v>18.53225049127872</v>
      </c>
      <c r="S469" s="378">
        <f t="shared" si="8"/>
        <v>22.02753763065487</v>
      </c>
      <c r="T469" s="378">
        <f t="shared" si="8"/>
        <v>12.264365407783773</v>
      </c>
      <c r="U469" s="378">
        <f t="shared" si="8"/>
        <v>16.48575753699202</v>
      </c>
      <c r="V469" s="378">
        <f t="shared" si="8"/>
        <v>16.075069508804454</v>
      </c>
      <c r="W469" s="378">
        <f t="shared" si="8"/>
        <v>24.048699271592096</v>
      </c>
      <c r="X469" s="378">
        <f t="shared" si="8"/>
        <v>16.348824219105527</v>
      </c>
      <c r="Y469" s="378">
        <f t="shared" si="8"/>
        <v>58.73307893151237</v>
      </c>
      <c r="BB469" s="326"/>
      <c r="BC469" s="326"/>
      <c r="BD469" s="326"/>
      <c r="BE469"/>
    </row>
    <row r="470" spans="54:56" ht="12.75">
      <c r="BB470" s="326"/>
      <c r="BC470" s="326"/>
      <c r="BD470" s="326"/>
    </row>
    <row r="471" spans="54:56" ht="12.75">
      <c r="BB471" s="326"/>
      <c r="BC471" s="326"/>
      <c r="BD471" s="326"/>
    </row>
    <row r="472" spans="4:56" ht="12.75">
      <c r="D472" s="248"/>
      <c r="E472" s="248"/>
      <c r="F472" s="248"/>
      <c r="G472" s="248"/>
      <c r="H472" s="248"/>
      <c r="I472" s="248"/>
      <c r="J472" s="248"/>
      <c r="K472" s="248"/>
      <c r="L472" s="248"/>
      <c r="M472" s="248"/>
      <c r="AA472" s="326"/>
      <c r="AB472" s="326"/>
      <c r="AC472" s="326"/>
      <c r="BA472" s="379"/>
      <c r="BB472" s="1"/>
      <c r="BC472" s="326"/>
      <c r="BD472" s="326"/>
    </row>
    <row r="473" spans="2:56" s="243" customFormat="1" ht="36">
      <c r="B473" s="367" t="s">
        <v>42</v>
      </c>
      <c r="C473" s="368" t="s">
        <v>4</v>
      </c>
      <c r="D473" s="368" t="s">
        <v>3</v>
      </c>
      <c r="E473" s="369" t="s">
        <v>342</v>
      </c>
      <c r="F473" s="369" t="s">
        <v>343</v>
      </c>
      <c r="G473" s="368" t="s">
        <v>151</v>
      </c>
      <c r="H473" s="369" t="s">
        <v>344</v>
      </c>
      <c r="I473" s="369" t="s">
        <v>345</v>
      </c>
      <c r="J473" s="368" t="s">
        <v>154</v>
      </c>
      <c r="K473" s="369" t="s">
        <v>346</v>
      </c>
      <c r="L473" s="369" t="s">
        <v>347</v>
      </c>
      <c r="M473" s="368" t="s">
        <v>157</v>
      </c>
      <c r="N473" s="368" t="s">
        <v>158</v>
      </c>
      <c r="O473" s="369" t="s">
        <v>348</v>
      </c>
      <c r="P473" s="369" t="s">
        <v>349</v>
      </c>
      <c r="Q473" s="369" t="s">
        <v>350</v>
      </c>
      <c r="R473" s="369" t="s">
        <v>351</v>
      </c>
      <c r="S473" s="369" t="s">
        <v>352</v>
      </c>
      <c r="T473" s="369" t="s">
        <v>353</v>
      </c>
      <c r="U473" s="369" t="s">
        <v>354</v>
      </c>
      <c r="V473" s="368" t="s">
        <v>165</v>
      </c>
      <c r="W473" s="369" t="s">
        <v>355</v>
      </c>
      <c r="X473" s="368" t="s">
        <v>166</v>
      </c>
      <c r="Y473" s="386" t="s">
        <v>167</v>
      </c>
      <c r="Z473" s="500" t="s">
        <v>387</v>
      </c>
      <c r="AA473" s="501"/>
      <c r="AB473" s="338"/>
      <c r="AC473" s="7"/>
      <c r="AD473" s="7"/>
      <c r="AE473" s="7"/>
      <c r="AF473" s="7"/>
      <c r="BA473" s="7"/>
      <c r="BB473" s="8"/>
      <c r="BC473" s="338"/>
      <c r="BD473" s="338"/>
    </row>
    <row r="474" spans="1:32" ht="12.75">
      <c r="A474"/>
      <c r="B474" s="374" t="s">
        <v>9</v>
      </c>
      <c r="C474" s="159">
        <f aca="true" t="shared" si="9" ref="C474:Y474">10-C461/C$469</f>
        <v>6.735710689345678</v>
      </c>
      <c r="D474" s="159">
        <f t="shared" si="9"/>
        <v>9.882978723404259</v>
      </c>
      <c r="E474" s="159">
        <f t="shared" si="9"/>
        <v>1.1452045606975148</v>
      </c>
      <c r="F474" s="159">
        <f t="shared" si="9"/>
        <v>3.262486716259298</v>
      </c>
      <c r="G474" s="159">
        <f t="shared" si="9"/>
        <v>7.400925115639454</v>
      </c>
      <c r="H474" s="159">
        <f t="shared" si="9"/>
        <v>7.396116099394449</v>
      </c>
      <c r="I474" s="159">
        <f t="shared" si="9"/>
        <v>4.741794472845817</v>
      </c>
      <c r="J474" s="159">
        <f t="shared" si="9"/>
        <v>8.746889267728724</v>
      </c>
      <c r="K474" s="159">
        <f t="shared" si="9"/>
        <v>8.239123214878779</v>
      </c>
      <c r="L474" s="159">
        <f t="shared" si="9"/>
        <v>6.906948270584634</v>
      </c>
      <c r="M474" s="159">
        <f t="shared" si="9"/>
        <v>5.319224724986905</v>
      </c>
      <c r="N474" s="159">
        <f t="shared" si="9"/>
        <v>7.312847597327251</v>
      </c>
      <c r="O474" s="159">
        <f t="shared" si="9"/>
        <v>7.223431736398606</v>
      </c>
      <c r="P474" s="159">
        <f t="shared" si="9"/>
        <v>7.258902368210425</v>
      </c>
      <c r="Q474" s="159">
        <f t="shared" si="9"/>
        <v>8.798383943698685</v>
      </c>
      <c r="R474" s="159">
        <f t="shared" si="9"/>
        <v>6.725034251074453</v>
      </c>
      <c r="S474" s="159">
        <f t="shared" si="9"/>
        <v>1.6598690190411833</v>
      </c>
      <c r="T474" s="159">
        <f t="shared" si="9"/>
        <v>2.0899124024617857</v>
      </c>
      <c r="U474" s="159">
        <f t="shared" si="9"/>
        <v>9.104259487981997</v>
      </c>
      <c r="V474" s="159">
        <f t="shared" si="9"/>
        <v>0</v>
      </c>
      <c r="W474" s="159">
        <f t="shared" si="9"/>
        <v>0</v>
      </c>
      <c r="X474" s="159">
        <f t="shared" si="9"/>
        <v>0</v>
      </c>
      <c r="Y474" s="159">
        <f t="shared" si="9"/>
        <v>7.440832398643103</v>
      </c>
      <c r="Z474" s="237">
        <f aca="true" t="shared" si="10" ref="Z474:Z481">SUM(C474:Y474)</f>
        <v>127.39087506060301</v>
      </c>
      <c r="AA474" s="380">
        <f aca="true" t="shared" si="11" ref="AA474:AA481">Z474/$Z$483</f>
        <v>0.5538733698287087</v>
      </c>
      <c r="AB474" s="376"/>
      <c r="AC474"/>
      <c r="AD474"/>
      <c r="AE474"/>
      <c r="AF474"/>
    </row>
    <row r="475" spans="1:32" ht="12.75">
      <c r="A475"/>
      <c r="B475" s="374" t="s">
        <v>10</v>
      </c>
      <c r="C475" s="159">
        <f aca="true" t="shared" si="12" ref="C475:Y475">10-C462/C$469</f>
        <v>0</v>
      </c>
      <c r="D475" s="159">
        <f t="shared" si="12"/>
        <v>0</v>
      </c>
      <c r="E475" s="159">
        <f t="shared" si="12"/>
        <v>3.7047283702213276</v>
      </c>
      <c r="F475" s="159">
        <f t="shared" si="12"/>
        <v>3.810839532412328</v>
      </c>
      <c r="G475" s="159">
        <f t="shared" si="12"/>
        <v>0</v>
      </c>
      <c r="H475" s="159">
        <f t="shared" si="12"/>
        <v>0</v>
      </c>
      <c r="I475" s="159">
        <f t="shared" si="12"/>
        <v>6.092464992220493</v>
      </c>
      <c r="J475" s="159">
        <f t="shared" si="12"/>
        <v>0</v>
      </c>
      <c r="K475" s="159">
        <f t="shared" si="12"/>
        <v>5.439388907339754</v>
      </c>
      <c r="L475" s="159">
        <f t="shared" si="12"/>
        <v>8.329507193143563</v>
      </c>
      <c r="M475" s="159">
        <f t="shared" si="12"/>
        <v>5.991828182294395</v>
      </c>
      <c r="N475" s="159">
        <f t="shared" si="12"/>
        <v>5.737606529828353</v>
      </c>
      <c r="O475" s="159">
        <f t="shared" si="12"/>
        <v>6.4111270290697</v>
      </c>
      <c r="P475" s="159">
        <f t="shared" si="12"/>
        <v>0.19130871482603062</v>
      </c>
      <c r="Q475" s="159">
        <f t="shared" si="12"/>
        <v>8.217124983709109</v>
      </c>
      <c r="R475" s="159">
        <f t="shared" si="12"/>
        <v>0</v>
      </c>
      <c r="S475" s="159">
        <f t="shared" si="12"/>
        <v>0</v>
      </c>
      <c r="T475" s="159">
        <f t="shared" si="12"/>
        <v>4.693237777559485</v>
      </c>
      <c r="U475" s="159">
        <f t="shared" si="12"/>
        <v>5.431477661452504</v>
      </c>
      <c r="V475" s="159">
        <f t="shared" si="12"/>
        <v>4.943211300086481</v>
      </c>
      <c r="W475" s="159">
        <f t="shared" si="12"/>
        <v>5.592296434759699</v>
      </c>
      <c r="X475" s="159">
        <f t="shared" si="12"/>
        <v>0.26950970846232103</v>
      </c>
      <c r="Y475" s="159">
        <f t="shared" si="12"/>
        <v>0</v>
      </c>
      <c r="Z475" s="237">
        <f t="shared" si="10"/>
        <v>74.85565731738555</v>
      </c>
      <c r="AA475" s="380">
        <f t="shared" si="11"/>
        <v>0.32545937964080673</v>
      </c>
      <c r="AB475" s="376"/>
      <c r="AC475"/>
      <c r="AD475"/>
      <c r="AE475"/>
      <c r="AF475"/>
    </row>
    <row r="476" spans="1:32" ht="12.75">
      <c r="A476"/>
      <c r="B476" s="374" t="s">
        <v>339</v>
      </c>
      <c r="C476" s="159">
        <f aca="true" t="shared" si="13" ref="C476:Y476">10-C463/C$469</f>
        <v>9.574308793590333</v>
      </c>
      <c r="D476" s="159">
        <f t="shared" si="13"/>
        <v>9.607446808510641</v>
      </c>
      <c r="E476" s="159">
        <f t="shared" si="13"/>
        <v>8.505197853789403</v>
      </c>
      <c r="F476" s="159">
        <f t="shared" si="13"/>
        <v>9.723698193411265</v>
      </c>
      <c r="G476" s="159">
        <f t="shared" si="13"/>
        <v>9.978122265283162</v>
      </c>
      <c r="H476" s="159">
        <f t="shared" si="13"/>
        <v>9.914387137189392</v>
      </c>
      <c r="I476" s="159">
        <f t="shared" si="13"/>
        <v>9.450495171766566</v>
      </c>
      <c r="J476" s="159">
        <f t="shared" si="13"/>
        <v>9.708423960966433</v>
      </c>
      <c r="K476" s="159">
        <f t="shared" si="13"/>
        <v>8.965792095649286</v>
      </c>
      <c r="L476" s="159">
        <f t="shared" si="13"/>
        <v>9.296755433119065</v>
      </c>
      <c r="M476" s="159">
        <f t="shared" si="13"/>
        <v>9.963122053431116</v>
      </c>
      <c r="N476" s="159">
        <f t="shared" si="13"/>
        <v>9.89477053575001</v>
      </c>
      <c r="O476" s="159">
        <f t="shared" si="13"/>
        <v>9.760911008584417</v>
      </c>
      <c r="P476" s="159">
        <f t="shared" si="13"/>
        <v>9.869269762551202</v>
      </c>
      <c r="Q476" s="159">
        <f t="shared" si="13"/>
        <v>9.81667318302272</v>
      </c>
      <c r="R476" s="159">
        <f t="shared" si="13"/>
        <v>9.97109772347653</v>
      </c>
      <c r="S476" s="159">
        <f t="shared" si="13"/>
        <v>9.691363491582571</v>
      </c>
      <c r="T476" s="159">
        <f t="shared" si="13"/>
        <v>8.977316892956747</v>
      </c>
      <c r="U476" s="159">
        <f t="shared" si="13"/>
        <v>9.417820399242126</v>
      </c>
      <c r="V476" s="159">
        <f t="shared" si="13"/>
        <v>9.639031421158833</v>
      </c>
      <c r="W476" s="159">
        <f t="shared" si="13"/>
        <v>9.700197887279252</v>
      </c>
      <c r="X476" s="159">
        <f t="shared" si="13"/>
        <v>9.604326127487152</v>
      </c>
      <c r="Y476" s="159">
        <f t="shared" si="13"/>
        <v>9.718592698473492</v>
      </c>
      <c r="Z476" s="237">
        <f t="shared" si="10"/>
        <v>220.74912089827168</v>
      </c>
      <c r="AA476" s="380">
        <f t="shared" si="11"/>
        <v>0.9597787865142248</v>
      </c>
      <c r="AB476" s="376"/>
      <c r="AC476"/>
      <c r="AD476"/>
      <c r="AE476"/>
      <c r="AF476"/>
    </row>
    <row r="477" spans="1:32" ht="12.75">
      <c r="A477"/>
      <c r="B477" s="374" t="s">
        <v>8</v>
      </c>
      <c r="C477" s="159">
        <f aca="true" t="shared" si="14" ref="C477:Y477">10-C464/C$469</f>
        <v>6.217114336376174</v>
      </c>
      <c r="D477" s="159">
        <f t="shared" si="14"/>
        <v>1.3968085106382961</v>
      </c>
      <c r="E477" s="159">
        <f t="shared" si="14"/>
        <v>0</v>
      </c>
      <c r="F477" s="159">
        <f t="shared" si="14"/>
        <v>0</v>
      </c>
      <c r="G477" s="159">
        <f t="shared" si="14"/>
        <v>2.122765345668208</v>
      </c>
      <c r="H477" s="159">
        <f t="shared" si="14"/>
        <v>0.10370989072179526</v>
      </c>
      <c r="I477" s="159">
        <f t="shared" si="14"/>
        <v>0</v>
      </c>
      <c r="J477" s="159">
        <f t="shared" si="14"/>
        <v>4.918582093939218</v>
      </c>
      <c r="K477" s="159">
        <f t="shared" si="14"/>
        <v>0</v>
      </c>
      <c r="L477" s="159">
        <f t="shared" si="14"/>
        <v>0</v>
      </c>
      <c r="M477" s="159">
        <f t="shared" si="14"/>
        <v>6.184389732844421</v>
      </c>
      <c r="N477" s="159">
        <f t="shared" si="14"/>
        <v>8.814801477747102</v>
      </c>
      <c r="O477" s="159">
        <f t="shared" si="14"/>
        <v>6.786145359789732</v>
      </c>
      <c r="P477" s="159">
        <f t="shared" si="14"/>
        <v>0.6903749274156841</v>
      </c>
      <c r="Q477" s="159">
        <f t="shared" si="14"/>
        <v>0</v>
      </c>
      <c r="R477" s="159">
        <f t="shared" si="14"/>
        <v>4.4965561248428205</v>
      </c>
      <c r="S477" s="159">
        <f t="shared" si="14"/>
        <v>6.341016617335166</v>
      </c>
      <c r="T477" s="159">
        <f t="shared" si="14"/>
        <v>4.466193158764665</v>
      </c>
      <c r="U477" s="159">
        <f t="shared" si="14"/>
        <v>0</v>
      </c>
      <c r="V477" s="159">
        <f t="shared" si="14"/>
        <v>7.319890458345344</v>
      </c>
      <c r="W477" s="159">
        <f t="shared" si="14"/>
        <v>7.5907656449221435</v>
      </c>
      <c r="X477" s="159">
        <f t="shared" si="14"/>
        <v>7.753496312661826</v>
      </c>
      <c r="Y477" s="159">
        <f t="shared" si="14"/>
        <v>9.092293251080592</v>
      </c>
      <c r="Z477" s="237">
        <f t="shared" si="10"/>
        <v>84.29490324309319</v>
      </c>
      <c r="AA477" s="380">
        <f t="shared" si="11"/>
        <v>0.3664995793177965</v>
      </c>
      <c r="AB477" s="376"/>
      <c r="AC477"/>
      <c r="AD477"/>
      <c r="AE477"/>
      <c r="AF477"/>
    </row>
    <row r="478" spans="1:32" ht="12.75">
      <c r="A478"/>
      <c r="B478" s="374" t="s">
        <v>7</v>
      </c>
      <c r="C478" s="159">
        <f aca="true" t="shared" si="15" ref="C478:Y478">10-C465/C$469</f>
        <v>7.607933276416892</v>
      </c>
      <c r="D478" s="159">
        <f t="shared" si="15"/>
        <v>5.036170212765951</v>
      </c>
      <c r="E478" s="159">
        <f t="shared" si="15"/>
        <v>4.44500335345406</v>
      </c>
      <c r="F478" s="159">
        <f t="shared" si="15"/>
        <v>6.013460857244065</v>
      </c>
      <c r="G478" s="159">
        <f t="shared" si="15"/>
        <v>9.58182272784098</v>
      </c>
      <c r="H478" s="159">
        <f t="shared" si="15"/>
        <v>5.6588014199206516</v>
      </c>
      <c r="I478" s="159">
        <f t="shared" si="15"/>
        <v>5.3584747227779</v>
      </c>
      <c r="J478" s="159">
        <f t="shared" si="15"/>
        <v>8.991632865008917</v>
      </c>
      <c r="K478" s="159">
        <f t="shared" si="15"/>
        <v>6.988375954832279</v>
      </c>
      <c r="L478" s="159">
        <f t="shared" si="15"/>
        <v>8.101469237832875</v>
      </c>
      <c r="M478" s="159">
        <f t="shared" si="15"/>
        <v>5.524986904138292</v>
      </c>
      <c r="N478" s="159">
        <f t="shared" si="15"/>
        <v>9.528601341709011</v>
      </c>
      <c r="O478" s="159">
        <f t="shared" si="15"/>
        <v>8.839355209872643</v>
      </c>
      <c r="P478" s="159">
        <f t="shared" si="15"/>
        <v>7.327798615797489</v>
      </c>
      <c r="Q478" s="159">
        <f t="shared" si="15"/>
        <v>9.20239801902776</v>
      </c>
      <c r="R478" s="159">
        <f t="shared" si="15"/>
        <v>8.592703113563424</v>
      </c>
      <c r="S478" s="159">
        <f t="shared" si="15"/>
        <v>9.0795285928481</v>
      </c>
      <c r="T478" s="159">
        <f t="shared" si="15"/>
        <v>7.562772541097383</v>
      </c>
      <c r="U478" s="159">
        <f t="shared" si="15"/>
        <v>8.71976099791132</v>
      </c>
      <c r="V478" s="159">
        <f t="shared" si="15"/>
        <v>9.375602959546459</v>
      </c>
      <c r="W478" s="159">
        <f t="shared" si="15"/>
        <v>9.377395464938951</v>
      </c>
      <c r="X478" s="159">
        <f t="shared" si="15"/>
        <v>9.221390927707214</v>
      </c>
      <c r="Y478" s="159">
        <f t="shared" si="15"/>
        <v>9.751241314220058</v>
      </c>
      <c r="Z478" s="237">
        <f t="shared" si="10"/>
        <v>179.88668063047268</v>
      </c>
      <c r="AA478" s="380">
        <f t="shared" si="11"/>
        <v>0.7821160027411855</v>
      </c>
      <c r="AB478" s="376"/>
      <c r="AC478"/>
      <c r="AD478"/>
      <c r="AE478"/>
      <c r="AF478"/>
    </row>
    <row r="479" spans="1:32" ht="12.75">
      <c r="A479"/>
      <c r="B479" s="374" t="s">
        <v>144</v>
      </c>
      <c r="C479" s="159">
        <f aca="true" t="shared" si="16" ref="C479:Y479">10-C466/C$469</f>
        <v>6.187955605175018</v>
      </c>
      <c r="D479" s="159">
        <f t="shared" si="16"/>
        <v>9.02553191489362</v>
      </c>
      <c r="E479" s="159">
        <f t="shared" si="16"/>
        <v>7.982059020791416</v>
      </c>
      <c r="F479" s="159">
        <f t="shared" si="16"/>
        <v>4.459086078639741</v>
      </c>
      <c r="G479" s="159">
        <f t="shared" si="16"/>
        <v>6.261407675959495</v>
      </c>
      <c r="H479" s="159">
        <f t="shared" si="16"/>
        <v>9.792580218556411</v>
      </c>
      <c r="I479" s="159">
        <f t="shared" si="16"/>
        <v>8.448050183991505</v>
      </c>
      <c r="J479" s="159">
        <f t="shared" si="16"/>
        <v>7.736562616346285</v>
      </c>
      <c r="K479" s="159">
        <f t="shared" si="16"/>
        <v>6.682165393556954</v>
      </c>
      <c r="L479" s="159">
        <f t="shared" si="16"/>
        <v>8.822314049586769</v>
      </c>
      <c r="M479" s="159">
        <f t="shared" si="16"/>
        <v>0</v>
      </c>
      <c r="N479" s="159">
        <f t="shared" si="16"/>
        <v>0</v>
      </c>
      <c r="O479" s="159">
        <f t="shared" si="16"/>
        <v>0</v>
      </c>
      <c r="P479" s="159">
        <f t="shared" si="16"/>
        <v>0</v>
      </c>
      <c r="Q479" s="159">
        <f t="shared" si="16"/>
        <v>9.326643207784873</v>
      </c>
      <c r="R479" s="159">
        <f t="shared" si="16"/>
        <v>3.278719291331197</v>
      </c>
      <c r="S479" s="159">
        <f t="shared" si="16"/>
        <v>9.713193651385556</v>
      </c>
      <c r="T479" s="159">
        <f t="shared" si="16"/>
        <v>6.916532487112356</v>
      </c>
      <c r="U479" s="159">
        <f t="shared" si="16"/>
        <v>7.596593444255479</v>
      </c>
      <c r="V479" s="159">
        <f t="shared" si="16"/>
        <v>4.333784952435861</v>
      </c>
      <c r="W479" s="159">
        <f t="shared" si="16"/>
        <v>7.769662283915361</v>
      </c>
      <c r="X479" s="159">
        <f t="shared" si="16"/>
        <v>7.593449680605345</v>
      </c>
      <c r="Y479" s="159">
        <f t="shared" si="16"/>
        <v>9.2021136537725</v>
      </c>
      <c r="Z479" s="237">
        <f t="shared" si="10"/>
        <v>141.12840541009572</v>
      </c>
      <c r="AA479" s="380">
        <f t="shared" si="11"/>
        <v>0.6136017626525901</v>
      </c>
      <c r="AB479" s="376"/>
      <c r="AC479"/>
      <c r="AD479"/>
      <c r="AE479"/>
      <c r="AF479"/>
    </row>
    <row r="480" spans="1:32" ht="12.75">
      <c r="A480"/>
      <c r="B480" s="374" t="s">
        <v>146</v>
      </c>
      <c r="C480" s="159">
        <f aca="true" t="shared" si="17" ref="C480:Y480">10-C467/C$469</f>
        <v>8.532869245419322</v>
      </c>
      <c r="D480" s="159">
        <f t="shared" si="17"/>
        <v>0.3361702127659587</v>
      </c>
      <c r="E480" s="159">
        <f t="shared" si="17"/>
        <v>5.755365526492285</v>
      </c>
      <c r="F480" s="159">
        <f t="shared" si="17"/>
        <v>7.778958554729013</v>
      </c>
      <c r="G480" s="159">
        <f t="shared" si="17"/>
        <v>2.8099345751552285</v>
      </c>
      <c r="H480" s="159">
        <f t="shared" si="17"/>
        <v>9.57123964641192</v>
      </c>
      <c r="I480" s="159">
        <f t="shared" si="17"/>
        <v>7.528339631029118</v>
      </c>
      <c r="J480" s="159">
        <f t="shared" si="17"/>
        <v>8.440616855759998</v>
      </c>
      <c r="K480" s="159">
        <f t="shared" si="17"/>
        <v>7.928263035536369</v>
      </c>
      <c r="L480" s="159">
        <f t="shared" si="17"/>
        <v>7.507652280379542</v>
      </c>
      <c r="M480" s="159">
        <f t="shared" si="17"/>
        <v>8.386589837611314</v>
      </c>
      <c r="N480" s="159">
        <f t="shared" si="17"/>
        <v>9.486256151722483</v>
      </c>
      <c r="O480" s="159">
        <f t="shared" si="17"/>
        <v>7.46065945470338</v>
      </c>
      <c r="P480" s="159">
        <f t="shared" si="17"/>
        <v>8.755316310676566</v>
      </c>
      <c r="Q480" s="159">
        <f t="shared" si="17"/>
        <v>8.798383943698681</v>
      </c>
      <c r="R480" s="159">
        <f t="shared" si="17"/>
        <v>8.297017810558716</v>
      </c>
      <c r="S480" s="159">
        <f t="shared" si="17"/>
        <v>7.457757475470203</v>
      </c>
      <c r="T480" s="159">
        <f t="shared" si="17"/>
        <v>2.6769995600903744</v>
      </c>
      <c r="U480" s="159">
        <f t="shared" si="17"/>
        <v>8.063151904709557</v>
      </c>
      <c r="V480" s="159">
        <f t="shared" si="17"/>
        <v>7.46122801960219</v>
      </c>
      <c r="W480" s="159">
        <f t="shared" si="17"/>
        <v>8.87332137163385</v>
      </c>
      <c r="X480" s="159">
        <f t="shared" si="17"/>
        <v>8.048789007409608</v>
      </c>
      <c r="Y480" s="159">
        <f t="shared" si="17"/>
        <v>2.81306423373639</v>
      </c>
      <c r="Z480" s="237">
        <f t="shared" si="10"/>
        <v>162.76794464530207</v>
      </c>
      <c r="AA480" s="380">
        <f t="shared" si="11"/>
        <v>0.7076867158491394</v>
      </c>
      <c r="AB480" s="376"/>
      <c r="AC480"/>
      <c r="AD480"/>
      <c r="AE480"/>
      <c r="AF480"/>
    </row>
    <row r="481" spans="1:32" ht="12.75">
      <c r="A481"/>
      <c r="B481" s="374" t="s">
        <v>6</v>
      </c>
      <c r="C481" s="159">
        <f aca="true" t="shared" si="18" ref="C481:Y481">10-C468/C$469</f>
        <v>7.7885335259736</v>
      </c>
      <c r="D481" s="159">
        <f t="shared" si="18"/>
        <v>3.6960992907801433</v>
      </c>
      <c r="E481" s="159">
        <f t="shared" si="18"/>
        <v>0.25653923541247003</v>
      </c>
      <c r="F481" s="159">
        <f t="shared" si="18"/>
        <v>4.892667375132838</v>
      </c>
      <c r="G481" s="159">
        <f t="shared" si="18"/>
        <v>4.63078718173105</v>
      </c>
      <c r="H481" s="159">
        <f t="shared" si="18"/>
        <v>8.158279390269369</v>
      </c>
      <c r="I481" s="159">
        <f t="shared" si="18"/>
        <v>8.482131831765084</v>
      </c>
      <c r="J481" s="159">
        <f t="shared" si="18"/>
        <v>8.287382673956069</v>
      </c>
      <c r="K481" s="159">
        <f t="shared" si="18"/>
        <v>5.493191630687477</v>
      </c>
      <c r="L481" s="159">
        <f t="shared" si="18"/>
        <v>4.874502601775333</v>
      </c>
      <c r="M481" s="159">
        <f t="shared" si="18"/>
        <v>7.315243583027763</v>
      </c>
      <c r="N481" s="159">
        <f t="shared" si="18"/>
        <v>7.226089971858787</v>
      </c>
      <c r="O481" s="159">
        <f t="shared" si="18"/>
        <v>7.972058342451691</v>
      </c>
      <c r="P481" s="159">
        <f t="shared" si="18"/>
        <v>1.5161882640970514</v>
      </c>
      <c r="Q481" s="159">
        <f t="shared" si="18"/>
        <v>8.569008210608628</v>
      </c>
      <c r="R481" s="159">
        <f t="shared" si="18"/>
        <v>4.17928795300565</v>
      </c>
      <c r="S481" s="159">
        <f t="shared" si="18"/>
        <v>5.8709767636982315</v>
      </c>
      <c r="T481" s="159">
        <f t="shared" si="18"/>
        <v>0</v>
      </c>
      <c r="U481" s="159">
        <f t="shared" si="18"/>
        <v>8.057008723317576</v>
      </c>
      <c r="V481" s="159">
        <f t="shared" si="18"/>
        <v>6.4311328913231485</v>
      </c>
      <c r="W481" s="159">
        <f t="shared" si="18"/>
        <v>7.332242934039497</v>
      </c>
      <c r="X481" s="159">
        <f t="shared" si="18"/>
        <v>6.2184589589873696</v>
      </c>
      <c r="Y481" s="159">
        <f t="shared" si="18"/>
        <v>9.401365103682224</v>
      </c>
      <c r="Z481" s="237">
        <f t="shared" si="10"/>
        <v>136.64917643758108</v>
      </c>
      <c r="AA481" s="380">
        <f t="shared" si="11"/>
        <v>0.5941268540764395</v>
      </c>
      <c r="AB481" s="376"/>
      <c r="AC481"/>
      <c r="AD481"/>
      <c r="AE481"/>
      <c r="AF481"/>
    </row>
    <row r="482" spans="1:32" ht="12.75">
      <c r="A482"/>
      <c r="B482"/>
      <c r="C482" s="248"/>
      <c r="D482" s="248"/>
      <c r="E482" s="248"/>
      <c r="F482" s="248"/>
      <c r="G482" s="248"/>
      <c r="H482" s="248"/>
      <c r="I482" s="248"/>
      <c r="J482" s="248"/>
      <c r="K482" s="248"/>
      <c r="L482" s="248"/>
      <c r="M482" s="248"/>
      <c r="AA482" s="326"/>
      <c r="AB482" s="326"/>
      <c r="AC482"/>
      <c r="AD482"/>
      <c r="AE482"/>
      <c r="AF482"/>
    </row>
    <row r="483" spans="1:31" ht="12.75">
      <c r="A483"/>
      <c r="B483"/>
      <c r="C483" s="248"/>
      <c r="D483" s="248"/>
      <c r="E483" s="248"/>
      <c r="F483" s="248"/>
      <c r="G483" s="248"/>
      <c r="H483" s="248"/>
      <c r="I483" s="248"/>
      <c r="J483" s="248"/>
      <c r="K483" s="248"/>
      <c r="L483" s="248"/>
      <c r="M483" s="248"/>
      <c r="Y483" s="381" t="s">
        <v>357</v>
      </c>
      <c r="Z483" s="381">
        <v>230</v>
      </c>
      <c r="AA483" s="382"/>
      <c r="AB483" s="247"/>
      <c r="AC483" s="1"/>
      <c r="AD483"/>
      <c r="AE483"/>
    </row>
    <row r="484" spans="1:3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 s="1"/>
      <c r="AB484" s="1"/>
      <c r="AC484" s="1"/>
      <c r="AD484"/>
      <c r="AE484"/>
    </row>
    <row r="485" spans="1:3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 s="1"/>
      <c r="AB485" s="1"/>
      <c r="AC485" s="1"/>
      <c r="AD485"/>
      <c r="AE485"/>
    </row>
    <row r="486" spans="1:3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AA486" s="1"/>
      <c r="AB486" s="1"/>
      <c r="AC486" s="1"/>
      <c r="AD486"/>
      <c r="AE486"/>
    </row>
    <row r="487" spans="27:29" ht="12.75">
      <c r="AA487" s="326"/>
      <c r="AB487" s="326"/>
      <c r="AC487" s="326"/>
    </row>
  </sheetData>
  <sheetProtection/>
  <mergeCells count="28">
    <mergeCell ref="B2:I2"/>
    <mergeCell ref="B15:L15"/>
    <mergeCell ref="N31:O31"/>
    <mergeCell ref="N105:O105"/>
    <mergeCell ref="Z473:AA473"/>
    <mergeCell ref="B31:C31"/>
    <mergeCell ref="B53:C53"/>
    <mergeCell ref="B73:C73"/>
    <mergeCell ref="B91:C91"/>
    <mergeCell ref="B109:C109"/>
    <mergeCell ref="B128:C128"/>
    <mergeCell ref="B147:C147"/>
    <mergeCell ref="B165:C165"/>
    <mergeCell ref="B185:C185"/>
    <mergeCell ref="B202:C202"/>
    <mergeCell ref="B220:C220"/>
    <mergeCell ref="B239:C239"/>
    <mergeCell ref="B257:C257"/>
    <mergeCell ref="B275:C275"/>
    <mergeCell ref="B293:C293"/>
    <mergeCell ref="B311:C311"/>
    <mergeCell ref="B329:C329"/>
    <mergeCell ref="B347:C347"/>
    <mergeCell ref="B365:C365"/>
    <mergeCell ref="B383:C383"/>
    <mergeCell ref="B402:C402"/>
    <mergeCell ref="B420:C420"/>
    <mergeCell ref="B439:C439"/>
  </mergeCell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Копейцев\Slava Kopeicev</dc:creator>
  <cp:keywords/>
  <dc:description/>
  <cp:lastModifiedBy>Ilya</cp:lastModifiedBy>
  <cp:lastPrinted>2012-02-27T19:14:45Z</cp:lastPrinted>
  <dcterms:created xsi:type="dcterms:W3CDTF">2008-07-26T12:31:53Z</dcterms:created>
  <dcterms:modified xsi:type="dcterms:W3CDTF">2012-03-02T20:14:18Z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