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35" yWindow="270" windowWidth="25275" windowHeight="1432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  <sheet name="BenchMarks" sheetId="9" r:id="rId9"/>
  </sheets>
  <definedNames/>
  <calcPr fullCalcOnLoad="1"/>
</workbook>
</file>

<file path=xl/sharedStrings.xml><?xml version="1.0" encoding="utf-8"?>
<sst xmlns="http://schemas.openxmlformats.org/spreadsheetml/2006/main" count="958" uniqueCount="310">
  <si>
    <t>Available</t>
  </si>
  <si>
    <t>System Cache</t>
  </si>
  <si>
    <t>No antivirus</t>
  </si>
  <si>
    <t>Word</t>
  </si>
  <si>
    <t>Outlook</t>
  </si>
  <si>
    <t>Adobe Photoshop</t>
  </si>
  <si>
    <t>Trend Micro</t>
  </si>
  <si>
    <t>Avira</t>
  </si>
  <si>
    <t>McAfee</t>
  </si>
  <si>
    <t>F-Secure</t>
  </si>
  <si>
    <t>AVG</t>
  </si>
  <si>
    <t>Dr.Web</t>
  </si>
  <si>
    <t>Таблица 2: Влияние антивируса на время загрузки системы</t>
  </si>
  <si>
    <t>Компания</t>
  </si>
  <si>
    <t>Продукт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</si>
  <si>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</si>
  <si>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</si>
  <si>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</si>
  <si>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</si>
  <si>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</si>
  <si>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</si>
  <si>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Rescan Time 
[h:mm:ss]</t>
  </si>
  <si>
    <t>Scan Time 
[h:mm:ss]</t>
  </si>
  <si>
    <t>Time Difference
[sec]</t>
  </si>
  <si>
    <t>Time Difference
[%]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</si>
  <si>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</si>
  <si>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</si>
  <si>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</si>
  <si>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</si>
  <si>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</si>
  <si>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</si>
  <si>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</si>
  <si>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</si>
  <si>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</si>
  <si>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</si>
  <si>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</si>
  <si>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</si>
  <si>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</si>
  <si>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</si>
  <si>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</si>
  <si>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Outlook</t>
  </si>
  <si>
    <t>1 point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</si>
  <si>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</si>
  <si>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</si>
  <si>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</si>
  <si>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</si>
  <si>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</si>
  <si>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</si>
  <si>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</si>
  <si>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</si>
  <si>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</si>
  <si>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</si>
  <si>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</si>
  <si>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</si>
  <si>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Замедление 100-150% относительно системы без антивируса.</t>
  </si>
  <si>
    <t>Замедление 150%+ относительно системы без антивируса.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</si>
  <si>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</si>
  <si>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</si>
  <si>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 xml:space="preserve"> Таблица 3б: Использование ресурсов системой с антивирусом в состоянии покоя относительно эталона 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</si>
  <si>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</si>
  <si>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</si>
  <si>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</si>
  <si>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</si>
  <si>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</si>
  <si>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</si>
  <si>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</si>
  <si>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BitDefender</t>
  </si>
  <si>
    <t>Microsoft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</si>
  <si>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</si>
  <si>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</si>
  <si>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первого сканирования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</si>
  <si>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</si>
  <si>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</si>
  <si>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</si>
  <si>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</si>
  <si>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</si>
  <si>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</si>
  <si>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</si>
  <si>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</si>
  <si>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</si>
  <si>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</si>
  <si>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</si>
  <si>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</si>
  <si>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</si>
  <si>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</si>
  <si>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</si>
  <si>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</si>
  <si>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</si>
  <si>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</si>
  <si>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</si>
  <si>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</si>
  <si>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</si>
  <si>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</si>
  <si>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</si>
  <si>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</si>
  <si>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</si>
  <si>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</si>
  <si>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</si>
  <si>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</si>
  <si>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</si>
  <si>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</si>
  <si>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</si>
  <si>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</si>
  <si>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</si>
  <si>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</si>
  <si>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</si>
  <si>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</si>
  <si>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</si>
  <si>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</si>
  <si>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</si>
  <si>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</si>
  <si>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</si>
  <si>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</si>
  <si>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</si>
  <si>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</si>
  <si>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</si>
  <si>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</si>
  <si>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</si>
  <si>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</si>
  <si>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</si>
  <si>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</si>
  <si>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</si>
  <si>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</si>
  <si>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</si>
  <si>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</si>
  <si>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</si>
  <si>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</si>
  <si>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</si>
  <si>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</si>
  <si>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</si>
  <si>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</si>
  <si>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</si>
  <si>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</si>
  <si>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</si>
  <si>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</si>
  <si>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</si>
  <si>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</si>
  <si>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</si>
  <si>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</si>
  <si>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</si>
  <si>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</si>
  <si>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</si>
  <si>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</si>
  <si>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</si>
  <si>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</si>
  <si>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</si>
  <si>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</si>
  <si>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</si>
  <si>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</si>
  <si>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</si>
  <si>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</si>
  <si>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</si>
  <si>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</si>
  <si>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</si>
  <si>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</si>
  <si>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</si>
  <si>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</si>
  <si>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</si>
  <si>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</si>
  <si>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</si>
  <si>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t>Comodo</t>
  </si>
  <si>
    <t>Жeсткий диск №2</t>
  </si>
  <si>
    <t>Жeсткий диск №1</t>
  </si>
  <si>
    <t xml:space="preserve">Eset </t>
  </si>
  <si>
    <t>Таблица 1ж: Состав тестовой коллекции для проведения теста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</si>
  <si>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</si>
  <si>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</si>
  <si>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Platinum 
Performance Award
On-Demand Scanning</t>
  </si>
  <si>
    <t xml:space="preserve">Silver Performance Award
On-Access Scanning
</t>
  </si>
  <si>
    <t xml:space="preserve">Bronze Performance Award
On-Demand Scanning
</t>
  </si>
  <si>
    <t>Outpost</t>
  </si>
  <si>
    <t xml:space="preserve">Silver Performance Award
Office Software
</t>
  </si>
  <si>
    <t>Norton</t>
  </si>
  <si>
    <t xml:space="preserve">Gold Performance Award
Office Software
</t>
  </si>
  <si>
    <t>WDC WD2500JS-22NCB1</t>
  </si>
  <si>
    <t>100mbit/sec Ethernet (NVIDIA nForce Networking Controller)</t>
  </si>
  <si>
    <t>CS4 11.0.1</t>
  </si>
  <si>
    <t>Adobe Reader X</t>
  </si>
  <si>
    <t>10.1.1</t>
  </si>
  <si>
    <t>2007 12.06612.1000 SP3 MSO 12.0.6607.1100</t>
  </si>
  <si>
    <t>2007 12.06607.1000 SP3 MSO 12.0.6607.1100</t>
  </si>
  <si>
    <t>Skype</t>
  </si>
  <si>
    <t>AIDA64 Extreme Edition</t>
  </si>
  <si>
    <t>2.00.1700</t>
  </si>
  <si>
    <t>Process Explorer</t>
  </si>
  <si>
    <t>15.05</t>
  </si>
  <si>
    <t>AppTimer</t>
  </si>
  <si>
    <t>1.0.0.1008</t>
  </si>
  <si>
    <t>BootTimer</t>
  </si>
  <si>
    <t>1.0.0.1</t>
  </si>
  <si>
    <t>2012.0.1873</t>
  </si>
  <si>
    <r>
      <t>Всего:</t>
    </r>
    <r>
      <rPr>
        <b/>
        <sz val="9"/>
        <color indexed="9"/>
        <rFont val="Arial"/>
        <family val="2"/>
      </rPr>
      <t>66</t>
    </r>
  </si>
  <si>
    <t>Другие</t>
  </si>
  <si>
    <t>2048 MB</t>
  </si>
  <si>
    <t xml:space="preserve">Avast </t>
  </si>
  <si>
    <t xml:space="preserve">G DATA </t>
  </si>
  <si>
    <t>DualCore Intel Core 2 Duo E8400, 3000 Mhz</t>
  </si>
  <si>
    <t>Gygabyte GA-G31MF-S2</t>
  </si>
  <si>
    <t>NVIDIA GeForce 9600 GT</t>
  </si>
  <si>
    <t>Microsoft Windows 7 Home Premium x86 со всеми обновлениями на момент теста</t>
  </si>
  <si>
    <t>Media Player</t>
  </si>
  <si>
    <t>9.20</t>
  </si>
  <si>
    <t>9.0.8112.16421</t>
  </si>
  <si>
    <t>12.0.7601.17514</t>
  </si>
  <si>
    <t>5.5.0.124</t>
  </si>
  <si>
    <t>Heawen DX11 Benchmark Basic Edition</t>
  </si>
  <si>
    <t>2.5</t>
  </si>
  <si>
    <t>1.3</t>
  </si>
  <si>
    <t>Unigine Tropics Demo</t>
  </si>
  <si>
    <t>Unigine Sanctuary Demo</t>
  </si>
  <si>
    <t>2.3</t>
  </si>
  <si>
    <t>3D Mark</t>
  </si>
  <si>
    <t>Vantage Build 1.1.0</t>
  </si>
  <si>
    <t>Avast Internet Security 6</t>
  </si>
  <si>
    <t>AVG Internet Security 2012</t>
  </si>
  <si>
    <t>Avira Premium Security Suite 2012</t>
  </si>
  <si>
    <t>BitDefender Internet Security 2012</t>
  </si>
  <si>
    <t>Comodo Internet Security 2012</t>
  </si>
  <si>
    <t>Dr.Web Security Space 7</t>
  </si>
  <si>
    <t>Eset Smart Security 5.0</t>
  </si>
  <si>
    <t>F-Secure Internet Security 2012</t>
  </si>
  <si>
    <t>G DATA Internet Security 2012</t>
  </si>
  <si>
    <t>Kaspersky Internet Security 2012</t>
  </si>
  <si>
    <t>McAfee Internet Security 2012</t>
  </si>
  <si>
    <t>Microsoft Security Essentials 2.1</t>
  </si>
  <si>
    <t>Norton Internet Security 2012</t>
  </si>
  <si>
    <t>Outpost Security Suite Pro 7.5</t>
  </si>
  <si>
    <t>Panda Internet Security 2012</t>
  </si>
  <si>
    <t>Trend Micro Titanium Internet Security 2012</t>
  </si>
  <si>
    <t>6.0.1367</t>
  </si>
  <si>
    <t>12.0.0.832</t>
  </si>
  <si>
    <t>15.0.33.1409</t>
  </si>
  <si>
    <t>5.8.213334.2131</t>
  </si>
  <si>
    <t>7.0.0.10140</t>
  </si>
  <si>
    <t>5.0.94.8</t>
  </si>
  <si>
    <t>22.0.9.1 (7.09.2011)</t>
  </si>
  <si>
    <t>12.0.0.374</t>
  </si>
  <si>
    <t>2.1.1116.0</t>
  </si>
  <si>
    <t>19.2.0.10</t>
  </si>
  <si>
    <t>7.5.1(3791.596.1681)</t>
  </si>
  <si>
    <t>17.01.00</t>
  </si>
  <si>
    <t>5.0.1280 — USP5042001.1103</t>
  </si>
  <si>
    <t>1.44</t>
  </si>
  <si>
    <t>11.0.623</t>
  </si>
  <si>
    <t>Word small file</t>
  </si>
  <si>
    <t>Word   big file</t>
  </si>
  <si>
    <t>IE9</t>
  </si>
  <si>
    <t xml:space="preserve">Adobe Reader </t>
  </si>
  <si>
    <t>Adobe Reader small file</t>
  </si>
  <si>
    <t>Adobe Reader big file</t>
  </si>
  <si>
    <t>Adobe Photoshop small file</t>
  </si>
  <si>
    <t>Adobe Photoshop big file</t>
  </si>
  <si>
    <t>Media Player big file</t>
  </si>
  <si>
    <t>7 zip</t>
  </si>
  <si>
    <t>Таблица 7в: Средняя задержка старта Microsoft Outlook</t>
  </si>
  <si>
    <t>Таблица 7г:  Средняя задержка старта Microsoft Word</t>
  </si>
  <si>
    <t xml:space="preserve">Таблица 7з: Средняя задержка старта Adobe Reader </t>
  </si>
  <si>
    <t>Таблица 7л:  Средняя задержка старта Adobe Photoshop</t>
  </si>
  <si>
    <t>Таблица 7п:  Средняя задержка старта Skype</t>
  </si>
  <si>
    <t>Heaven benchmark</t>
  </si>
  <si>
    <t>FPS</t>
  </si>
  <si>
    <t>Min FPS</t>
  </si>
  <si>
    <t>Max FPS</t>
  </si>
  <si>
    <t>Scores</t>
  </si>
  <si>
    <t>3DMark</t>
  </si>
  <si>
    <t>GPU Test FPS</t>
  </si>
  <si>
    <t>CPU Test OPS</t>
  </si>
  <si>
    <t>Tropics benchmark</t>
  </si>
  <si>
    <t>Sanctuary benchmark</t>
  </si>
  <si>
    <t xml:space="preserve">BitDefender </t>
  </si>
  <si>
    <t>max</t>
  </si>
  <si>
    <t>Total Points</t>
  </si>
  <si>
    <t>Замедление 0-25% относительно системы без антивируса.</t>
  </si>
  <si>
    <t>Замедление 25-60% относительно системы без антивируса.</t>
  </si>
  <si>
    <t>Замедление 60-100% относительно системы без антивируса.</t>
  </si>
  <si>
    <t>Время первого сканирования  не более 5 минут и есть существенная оптимизация.</t>
  </si>
  <si>
    <t>Время первого сканирования  в пределах 5 минут и оптимизация незначительна.</t>
  </si>
  <si>
    <t>Время первого сканирования   более 8 минут и оптимизация незначительна.</t>
  </si>
  <si>
    <t>90-80%</t>
  </si>
  <si>
    <t>80-70%</t>
  </si>
  <si>
    <t>70-55%</t>
  </si>
  <si>
    <t>Менее 55%.</t>
  </si>
  <si>
    <t>Результаты теста антивирусов на производительность
(Тест №4  от 03.2012)</t>
  </si>
  <si>
    <t>Таблица 1а: Самые быстрые антивирусные мониторы (on-access сканеры)</t>
  </si>
  <si>
    <t>Таблица 1б: Самые быстрые антивирусные сканеры по требованию (on-demand сканеры)</t>
  </si>
  <si>
    <t>Таблица 1в: Самые быстрые антивирусы для работы с офисными программами</t>
  </si>
  <si>
    <t>* - максимальный (140 баллов) соответствует системе без установленного антивируса, 
минимальный (0 баллов) - системе с антивирусом с худшими показателями.</t>
  </si>
  <si>
    <t>Таблица 1г: Версии тестируемых антивирусных продуктов</t>
  </si>
  <si>
    <t>Таблица 1д: Платформа для проведения теста</t>
  </si>
  <si>
    <t>Версия</t>
  </si>
  <si>
    <t>Рисунок 8а: Среднее количество кадров в секунду (3DMark)</t>
  </si>
  <si>
    <t>Рисунок 8б: Среднее количество кадров в секунду (3DMark)</t>
  </si>
  <si>
    <t>Kaspersky</t>
  </si>
  <si>
    <t>Время второго сканирования</t>
  </si>
  <si>
    <t>Таблица 7р:  Средняя задержка старта 7-Zip</t>
  </si>
  <si>
    <t>Таблица 7о:  Средняя задержка старта  Microsoft Media Player (big file)</t>
  </si>
  <si>
    <t>Таблица 7н: Средняя задержка старта Adobe Photoshop (big file)</t>
  </si>
  <si>
    <t>Таблица 7м:  Средняя задержка старта Adobe Photoshop (small file)</t>
  </si>
  <si>
    <t>Таблица 7к:  Средняя задержка старта Adobe Reader (big file)</t>
  </si>
  <si>
    <t>Таблица 7и:  Средняя задержка старта Adobe Reader (small file)</t>
  </si>
  <si>
    <t>Таблица 7ж:  Средняя задержка старта Microsoft Internet Explorer</t>
  </si>
  <si>
    <t>Таблица 7е:  Средняя задержка старта Microsoft Word (big file)</t>
  </si>
  <si>
    <t>Таблица 7д:  Средняя задержка старта Microsoft Word (small file)</t>
  </si>
  <si>
    <t>7-Zip</t>
  </si>
  <si>
    <t>Таблица 8а: Параметры 3DMark</t>
  </si>
  <si>
    <t>Таблица 8б: Параметры Heaven benchmark</t>
  </si>
  <si>
    <t>Таблица 8в: Параметры Tropics benchmark</t>
  </si>
  <si>
    <t>Таблица 8г: Параметры Sanctuary benchmark</t>
  </si>
  <si>
    <t>Microsoft Internet Explorer</t>
  </si>
  <si>
    <r>
      <t xml:space="preserve">Время первого сканирования  не более 8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есть существенная оптимизация до 5 минут и ниже.</t>
    </r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</si>
</sst>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dd/mm/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sz val="3.25"/>
      <color indexed="8"/>
      <name val="Arial"/>
      <family val="2"/>
    </font>
    <font>
      <sz val="3"/>
      <color indexed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mediumGray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theme="0"/>
      </right>
      <top style="medium"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9"/>
      </right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>
        <color rgb="FFE2E1DE"/>
      </bottom>
    </border>
    <border>
      <left style="thin"/>
      <right style="thin"/>
      <top style="thin"/>
      <bottom style="medium">
        <color rgb="FFE2E1DE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>
        <color indexed="63"/>
      </left>
      <right style="thin">
        <color theme="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5" borderId="21" xfId="0" applyFont="1" applyFill="1" applyBorder="1" applyAlignment="1">
      <alignment horizontal="center" vertical="center"/>
    </xf>
    <xf numFmtId="0" fontId="15" fillId="0" borderId="0" xfId="57">
      <alignment/>
      <protection/>
    </xf>
    <xf numFmtId="1" fontId="4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right" vertical="center"/>
    </xf>
    <xf numFmtId="18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184" fontId="5" fillId="36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4" fillId="34" borderId="14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0" fontId="4" fillId="37" borderId="24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2" fontId="4" fillId="34" borderId="10" xfId="0" applyNumberFormat="1" applyFont="1" applyFill="1" applyBorder="1" applyAlignment="1" applyProtection="1">
      <alignment/>
      <protection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2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38" borderId="27" xfId="0" applyNumberFormat="1" applyFont="1" applyFill="1" applyBorder="1" applyAlignment="1">
      <alignment horizontal="center"/>
    </xf>
    <xf numFmtId="0" fontId="4" fillId="37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67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10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84" fontId="0" fillId="39" borderId="30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4" fontId="0" fillId="39" borderId="32" xfId="0" applyNumberFormat="1" applyFont="1" applyFill="1" applyBorder="1" applyAlignment="1">
      <alignment horizontal="center"/>
    </xf>
    <xf numFmtId="184" fontId="4" fillId="39" borderId="14" xfId="0" applyNumberFormat="1" applyFont="1" applyFill="1" applyBorder="1" applyAlignment="1">
      <alignment horizontal="center" vertical="center"/>
    </xf>
    <xf numFmtId="184" fontId="4" fillId="39" borderId="32" xfId="0" applyNumberFormat="1" applyFont="1" applyFill="1" applyBorder="1" applyAlignment="1">
      <alignment horizontal="center" vertical="center"/>
    </xf>
    <xf numFmtId="184" fontId="0" fillId="39" borderId="1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184" fontId="4" fillId="0" borderId="33" xfId="0" applyNumberFormat="1" applyFont="1" applyBorder="1" applyAlignment="1">
      <alignment horizontal="center" vertical="center"/>
    </xf>
    <xf numFmtId="184" fontId="10" fillId="36" borderId="14" xfId="0" applyNumberFormat="1" applyFont="1" applyFill="1" applyBorder="1" applyAlignment="1">
      <alignment horizontal="center" vertical="center"/>
    </xf>
    <xf numFmtId="184" fontId="0" fillId="39" borderId="35" xfId="0" applyNumberFormat="1" applyFont="1" applyFill="1" applyBorder="1" applyAlignment="1">
      <alignment horizontal="center"/>
    </xf>
    <xf numFmtId="2" fontId="4" fillId="38" borderId="36" xfId="0" applyNumberFormat="1" applyFont="1" applyFill="1" applyBorder="1" applyAlignment="1">
      <alignment horizontal="center"/>
    </xf>
    <xf numFmtId="0" fontId="0" fillId="0" borderId="0" xfId="65">
      <alignment/>
      <protection/>
    </xf>
    <xf numFmtId="2" fontId="4" fillId="0" borderId="37" xfId="0" applyNumberFormat="1" applyFont="1" applyBorder="1" applyAlignment="1">
      <alignment horizontal="right" vertical="center"/>
    </xf>
    <xf numFmtId="0" fontId="68" fillId="40" borderId="10" xfId="0" applyFon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0" borderId="38" xfId="0" applyNumberFormat="1" applyFont="1" applyBorder="1" applyAlignment="1">
      <alignment horizontal="right" vertical="center"/>
    </xf>
    <xf numFmtId="1" fontId="4" fillId="41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5" fillId="0" borderId="0" xfId="57" applyFont="1">
      <alignment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/>
    </xf>
    <xf numFmtId="2" fontId="4" fillId="0" borderId="23" xfId="0" applyNumberFormat="1" applyFont="1" applyFill="1" applyBorder="1" applyAlignment="1" applyProtection="1">
      <alignment/>
      <protection/>
    </xf>
    <xf numFmtId="2" fontId="4" fillId="0" borderId="23" xfId="0" applyNumberFormat="1" applyFont="1" applyBorder="1" applyAlignment="1">
      <alignment/>
    </xf>
    <xf numFmtId="0" fontId="7" fillId="33" borderId="42" xfId="0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/>
    </xf>
    <xf numFmtId="180" fontId="4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0" fontId="0" fillId="42" borderId="0" xfId="66" applyFill="1">
      <alignment/>
      <protection/>
    </xf>
    <xf numFmtId="0" fontId="0" fillId="42" borderId="0" xfId="66" applyFill="1" applyBorder="1">
      <alignment/>
      <protection/>
    </xf>
    <xf numFmtId="9" fontId="69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9" fontId="4" fillId="0" borderId="14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68" fillId="40" borderId="46" xfId="0" applyFont="1" applyFill="1" applyBorder="1" applyAlignment="1">
      <alignment horizontal="center" vertical="center" wrapText="1"/>
    </xf>
    <xf numFmtId="0" fontId="70" fillId="40" borderId="46" xfId="0" applyFont="1" applyFill="1" applyBorder="1" applyAlignment="1">
      <alignment horizontal="center" vertical="center" wrapText="1"/>
    </xf>
    <xf numFmtId="0" fontId="70" fillId="40" borderId="47" xfId="0" applyFont="1" applyFill="1" applyBorder="1" applyAlignment="1">
      <alignment horizontal="center" vertical="center" wrapText="1"/>
    </xf>
    <xf numFmtId="0" fontId="68" fillId="40" borderId="47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" fillId="33" borderId="25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wrapText="1"/>
    </xf>
    <xf numFmtId="184" fontId="4" fillId="36" borderId="49" xfId="0" applyNumberFormat="1" applyFont="1" applyFill="1" applyBorder="1" applyAlignment="1">
      <alignment horizontal="center" vertical="center"/>
    </xf>
    <xf numFmtId="184" fontId="10" fillId="36" borderId="49" xfId="0" applyNumberFormat="1" applyFont="1" applyFill="1" applyBorder="1" applyAlignment="1">
      <alignment horizontal="center" vertical="center"/>
    </xf>
    <xf numFmtId="184" fontId="0" fillId="39" borderId="50" xfId="0" applyNumberFormat="1" applyFont="1" applyFill="1" applyBorder="1" applyAlignment="1">
      <alignment horizontal="center"/>
    </xf>
    <xf numFmtId="184" fontId="0" fillId="39" borderId="51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vertical="center"/>
    </xf>
    <xf numFmtId="184" fontId="4" fillId="36" borderId="23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184" fontId="0" fillId="39" borderId="54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184" fontId="5" fillId="36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4" fillId="0" borderId="44" xfId="0" applyNumberFormat="1" applyFont="1" applyBorder="1" applyAlignment="1">
      <alignment horizontal="right" vertical="center"/>
    </xf>
    <xf numFmtId="2" fontId="4" fillId="34" borderId="2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left"/>
    </xf>
    <xf numFmtId="186" fontId="71" fillId="43" borderId="17" xfId="0" applyNumberFormat="1" applyFont="1" applyFill="1" applyBorder="1" applyAlignment="1">
      <alignment wrapText="1"/>
    </xf>
    <xf numFmtId="186" fontId="71" fillId="43" borderId="56" xfId="0" applyNumberFormat="1" applyFont="1" applyFill="1" applyBorder="1" applyAlignment="1">
      <alignment wrapText="1"/>
    </xf>
    <xf numFmtId="0" fontId="72" fillId="44" borderId="57" xfId="0" applyFont="1" applyFill="1" applyBorder="1" applyAlignment="1">
      <alignment wrapText="1"/>
    </xf>
    <xf numFmtId="203" fontId="72" fillId="0" borderId="58" xfId="0" applyNumberFormat="1" applyFont="1" applyBorder="1" applyAlignment="1">
      <alignment wrapText="1"/>
    </xf>
    <xf numFmtId="204" fontId="72" fillId="0" borderId="58" xfId="0" applyNumberFormat="1" applyFont="1" applyBorder="1" applyAlignment="1">
      <alignment wrapText="1"/>
    </xf>
    <xf numFmtId="0" fontId="72" fillId="44" borderId="22" xfId="0" applyFont="1" applyFill="1" applyBorder="1" applyAlignment="1">
      <alignment wrapText="1"/>
    </xf>
    <xf numFmtId="203" fontId="72" fillId="0" borderId="10" xfId="0" applyNumberFormat="1" applyFont="1" applyBorder="1" applyAlignment="1">
      <alignment wrapText="1"/>
    </xf>
    <xf numFmtId="204" fontId="72" fillId="0" borderId="10" xfId="0" applyNumberFormat="1" applyFont="1" applyBorder="1" applyAlignment="1">
      <alignment wrapText="1"/>
    </xf>
    <xf numFmtId="0" fontId="72" fillId="0" borderId="14" xfId="0" applyFont="1" applyBorder="1" applyAlignment="1">
      <alignment wrapText="1"/>
    </xf>
    <xf numFmtId="0" fontId="72" fillId="39" borderId="22" xfId="0" applyFont="1" applyFill="1" applyBorder="1" applyAlignment="1">
      <alignment wrapText="1"/>
    </xf>
    <xf numFmtId="203" fontId="72" fillId="39" borderId="10" xfId="0" applyNumberFormat="1" applyFont="1" applyFill="1" applyBorder="1" applyAlignment="1">
      <alignment wrapText="1"/>
    </xf>
    <xf numFmtId="204" fontId="72" fillId="39" borderId="10" xfId="0" applyNumberFormat="1" applyFont="1" applyFill="1" applyBorder="1" applyAlignment="1">
      <alignment wrapText="1"/>
    </xf>
    <xf numFmtId="0" fontId="72" fillId="39" borderId="14" xfId="0" applyFont="1" applyFill="1" applyBorder="1" applyAlignment="1">
      <alignment wrapText="1"/>
    </xf>
    <xf numFmtId="0" fontId="72" fillId="0" borderId="59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184" fontId="0" fillId="41" borderId="60" xfId="0" applyNumberFormat="1" applyFont="1" applyFill="1" applyBorder="1" applyAlignment="1">
      <alignment horizontal="center" vertical="center"/>
    </xf>
    <xf numFmtId="184" fontId="0" fillId="41" borderId="60" xfId="0" applyNumberFormat="1" applyFont="1" applyFill="1" applyBorder="1" applyAlignment="1">
      <alignment horizontal="center"/>
    </xf>
    <xf numFmtId="184" fontId="4" fillId="41" borderId="60" xfId="0" applyNumberFormat="1" applyFont="1" applyFill="1" applyBorder="1" applyAlignment="1">
      <alignment horizontal="center" vertical="center"/>
    </xf>
    <xf numFmtId="184" fontId="0" fillId="41" borderId="10" xfId="0" applyNumberFormat="1" applyFont="1" applyFill="1" applyBorder="1" applyAlignment="1">
      <alignment horizontal="center"/>
    </xf>
    <xf numFmtId="184" fontId="0" fillId="41" borderId="61" xfId="0" applyNumberFormat="1" applyFont="1" applyFill="1" applyBorder="1" applyAlignment="1">
      <alignment horizontal="center"/>
    </xf>
    <xf numFmtId="49" fontId="72" fillId="0" borderId="40" xfId="0" applyNumberFormat="1" applyFont="1" applyBorder="1" applyAlignment="1">
      <alignment/>
    </xf>
    <xf numFmtId="49" fontId="72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49" fontId="72" fillId="0" borderId="62" xfId="0" applyNumberFormat="1" applyFont="1" applyBorder="1" applyAlignment="1">
      <alignment/>
    </xf>
    <xf numFmtId="49" fontId="72" fillId="0" borderId="63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72" fillId="0" borderId="64" xfId="0" applyNumberFormat="1" applyFont="1" applyBorder="1" applyAlignment="1">
      <alignment/>
    </xf>
    <xf numFmtId="49" fontId="72" fillId="0" borderId="56" xfId="0" applyNumberFormat="1" applyFont="1" applyBorder="1" applyAlignment="1">
      <alignment/>
    </xf>
    <xf numFmtId="0" fontId="4" fillId="0" borderId="62" xfId="0" applyNumberFormat="1" applyFont="1" applyFill="1" applyBorder="1" applyAlignment="1">
      <alignment horizontal="center" wrapText="1"/>
    </xf>
    <xf numFmtId="0" fontId="4" fillId="0" borderId="63" xfId="0" applyNumberFormat="1" applyFont="1" applyFill="1" applyBorder="1" applyAlignment="1">
      <alignment horizontal="center" wrapText="1"/>
    </xf>
    <xf numFmtId="0" fontId="10" fillId="0" borderId="63" xfId="0" applyNumberFormat="1" applyFont="1" applyFill="1" applyBorder="1" applyAlignment="1">
      <alignment horizontal="center" wrapText="1"/>
    </xf>
    <xf numFmtId="49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wrapText="1"/>
    </xf>
    <xf numFmtId="2" fontId="4" fillId="34" borderId="65" xfId="0" applyNumberFormat="1" applyFont="1" applyFill="1" applyBorder="1" applyAlignment="1">
      <alignment/>
    </xf>
    <xf numFmtId="0" fontId="68" fillId="40" borderId="14" xfId="0" applyFont="1" applyFill="1" applyBorder="1" applyAlignment="1">
      <alignment/>
    </xf>
    <xf numFmtId="2" fontId="4" fillId="0" borderId="36" xfId="0" applyNumberFormat="1" applyFont="1" applyBorder="1" applyAlignment="1">
      <alignment horizontal="right" vertical="center"/>
    </xf>
    <xf numFmtId="2" fontId="4" fillId="0" borderId="66" xfId="0" applyNumberFormat="1" applyFont="1" applyBorder="1" applyAlignment="1">
      <alignment horizontal="right" vertical="center"/>
    </xf>
    <xf numFmtId="2" fontId="0" fillId="0" borderId="14" xfId="0" applyNumberFormat="1" applyBorder="1" applyAlignment="1">
      <alignment/>
    </xf>
    <xf numFmtId="2" fontId="4" fillId="38" borderId="66" xfId="0" applyNumberFormat="1" applyFont="1" applyFill="1" applyBorder="1" applyAlignment="1">
      <alignment horizontal="center"/>
    </xf>
    <xf numFmtId="0" fontId="70" fillId="40" borderId="67" xfId="65" applyFont="1" applyFill="1" applyBorder="1" applyAlignment="1">
      <alignment horizontal="center" vertical="center"/>
      <protection/>
    </xf>
    <xf numFmtId="2" fontId="4" fillId="0" borderId="68" xfId="0" applyNumberFormat="1" applyFont="1" applyBorder="1" applyAlignment="1">
      <alignment/>
    </xf>
    <xf numFmtId="2" fontId="0" fillId="0" borderId="69" xfId="0" applyNumberFormat="1" applyBorder="1" applyAlignment="1">
      <alignment/>
    </xf>
    <xf numFmtId="9" fontId="69" fillId="0" borderId="37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9" fontId="69" fillId="0" borderId="14" xfId="0" applyNumberFormat="1" applyFont="1" applyFill="1" applyBorder="1" applyAlignment="1">
      <alignment/>
    </xf>
    <xf numFmtId="2" fontId="0" fillId="0" borderId="70" xfId="0" applyNumberFormat="1" applyBorder="1" applyAlignment="1">
      <alignment/>
    </xf>
    <xf numFmtId="9" fontId="69" fillId="0" borderId="44" xfId="0" applyNumberFormat="1" applyFont="1" applyFill="1" applyBorder="1" applyAlignment="1">
      <alignment/>
    </xf>
    <xf numFmtId="0" fontId="4" fillId="37" borderId="71" xfId="0" applyFont="1" applyFill="1" applyBorder="1" applyAlignment="1">
      <alignment/>
    </xf>
    <xf numFmtId="2" fontId="4" fillId="0" borderId="72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70" fillId="40" borderId="73" xfId="65" applyFont="1" applyFill="1" applyBorder="1" applyAlignment="1">
      <alignment horizontal="center" vertical="center"/>
      <protection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0" fillId="40" borderId="76" xfId="0" applyFont="1" applyFill="1" applyBorder="1" applyAlignment="1">
      <alignment horizontal="center" vertical="center" wrapText="1"/>
    </xf>
    <xf numFmtId="0" fontId="70" fillId="40" borderId="77" xfId="0" applyFont="1" applyFill="1" applyBorder="1" applyAlignment="1">
      <alignment horizontal="center" vertical="center" wrapText="1"/>
    </xf>
    <xf numFmtId="0" fontId="68" fillId="40" borderId="76" xfId="0" applyFont="1" applyFill="1" applyBorder="1" applyAlignment="1">
      <alignment horizontal="center" vertical="center" wrapText="1"/>
    </xf>
    <xf numFmtId="0" fontId="68" fillId="40" borderId="77" xfId="0" applyFont="1" applyFill="1" applyBorder="1" applyAlignment="1">
      <alignment horizontal="center" vertical="center" wrapText="1"/>
    </xf>
    <xf numFmtId="0" fontId="68" fillId="40" borderId="7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9" fontId="5" fillId="0" borderId="14" xfId="60" applyFont="1" applyFill="1" applyBorder="1" applyAlignment="1">
      <alignment/>
    </xf>
    <xf numFmtId="9" fontId="5" fillId="0" borderId="44" xfId="60" applyFont="1" applyFill="1" applyBorder="1" applyAlignment="1">
      <alignment/>
    </xf>
    <xf numFmtId="9" fontId="5" fillId="0" borderId="14" xfId="60" applyFont="1" applyFill="1" applyBorder="1" applyAlignment="1">
      <alignment horizontal="right" vertical="center"/>
    </xf>
    <xf numFmtId="9" fontId="5" fillId="0" borderId="44" xfId="6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45" borderId="79" xfId="0" applyFill="1" applyBorder="1" applyAlignment="1">
      <alignment horizontal="center" vertical="center"/>
    </xf>
    <xf numFmtId="0" fontId="0" fillId="45" borderId="80" xfId="0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8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4" fillId="37" borderId="28" xfId="0" applyFont="1" applyFill="1" applyBorder="1" applyAlignment="1">
      <alignment vertical="center"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86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3" borderId="89" xfId="0" applyFont="1" applyFill="1" applyBorder="1" applyAlignment="1">
      <alignment/>
    </xf>
    <xf numFmtId="0" fontId="7" fillId="33" borderId="90" xfId="0" applyFont="1" applyFill="1" applyBorder="1" applyAlignment="1">
      <alignment/>
    </xf>
    <xf numFmtId="0" fontId="7" fillId="33" borderId="89" xfId="0" applyFont="1" applyFill="1" applyBorder="1" applyAlignment="1">
      <alignment wrapText="1"/>
    </xf>
    <xf numFmtId="0" fontId="7" fillId="33" borderId="90" xfId="0" applyFont="1" applyFill="1" applyBorder="1" applyAlignment="1">
      <alignment wrapText="1"/>
    </xf>
    <xf numFmtId="0" fontId="7" fillId="33" borderId="93" xfId="0" applyFont="1" applyFill="1" applyBorder="1" applyAlignment="1">
      <alignment horizontal="center" vertical="center" wrapText="1"/>
    </xf>
    <xf numFmtId="0" fontId="7" fillId="35" borderId="94" xfId="0" applyFont="1" applyFill="1" applyBorder="1" applyAlignment="1">
      <alignment horizontal="center" vertical="center" wrapText="1"/>
    </xf>
    <xf numFmtId="0" fontId="7" fillId="35" borderId="9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33" borderId="9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9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8" fillId="40" borderId="10" xfId="0" applyFont="1" applyFill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6" fillId="37" borderId="97" xfId="0" applyFont="1" applyFill="1" applyBorder="1" applyAlignment="1">
      <alignment horizontal="center" vertical="center"/>
    </xf>
    <xf numFmtId="0" fontId="6" fillId="37" borderId="9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184" fontId="4" fillId="41" borderId="22" xfId="0" applyNumberFormat="1" applyFont="1" applyFill="1" applyBorder="1" applyAlignment="1">
      <alignment horizontal="center" vertical="center"/>
    </xf>
    <xf numFmtId="184" fontId="10" fillId="41" borderId="22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84" fontId="0" fillId="41" borderId="39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Гиперссылка 2" xfId="64"/>
    <cellStyle name="Обычный 2" xfId="65"/>
    <cellStyle name="Обычный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285"/>
          <c:w val="0.61025"/>
          <c:h val="0.7392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'Test Collection'!$A$4:$A$13</c:f>
              <c:strCache/>
            </c:strRef>
          </c:cat>
          <c:val>
            <c:numRef>
              <c:f>'Test Collection'!$D$4:$D$13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5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6275"/>
          <c:w val="0.8342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</c:ser>
        <c:ser>
          <c:idx val="1"/>
          <c:order val="1"/>
          <c:tx>
            <c:strRef>
              <c:f>'Starting Office Programs'!$B$50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</c:ser>
        <c:ser>
          <c:idx val="2"/>
          <c:order val="2"/>
          <c:tx>
            <c:strRef>
              <c:f>'Starting Office Programs'!$B$51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</c:ser>
        <c:ser>
          <c:idx val="3"/>
          <c:order val="3"/>
          <c:tx>
            <c:strRef>
              <c:f>'Starting Office Programs'!$B$52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</c:ser>
        <c:ser>
          <c:idx val="4"/>
          <c:order val="4"/>
          <c:tx>
            <c:strRef>
              <c:f>'Starting Office Programs'!$B$53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</c:ser>
        <c:ser>
          <c:idx val="5"/>
          <c:order val="5"/>
          <c:tx>
            <c:strRef>
              <c:f>'Starting Office Programs'!$B$54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</c:ser>
        <c:ser>
          <c:idx val="6"/>
          <c:order val="6"/>
          <c:tx>
            <c:strRef>
              <c:f>'Starting Office Programs'!$B$55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7"/>
          <c:order val="7"/>
          <c:tx>
            <c:strRef>
              <c:f>'Starting Office Programs'!$B$56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8"/>
          <c:order val="8"/>
          <c:tx>
            <c:strRef>
              <c:f>'Starting Office Programs'!$B$57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9"/>
          <c:order val="9"/>
          <c:tx>
            <c:strRef>
              <c:f>'Starting Office Programs'!$B$58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10"/>
          <c:order val="10"/>
          <c:tx>
            <c:strRef>
              <c:f>'Starting Office Programs'!$B$59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11"/>
          <c:order val="11"/>
          <c:tx>
            <c:strRef>
              <c:f>'Starting Office Programs'!$B$60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12"/>
          <c:order val="12"/>
          <c:tx>
            <c:strRef>
              <c:f>'Starting Office Programs'!$B$61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13"/>
          <c:order val="13"/>
          <c:tx>
            <c:strRef>
              <c:f>'Starting Office Programs'!$B$62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14"/>
          <c:order val="14"/>
          <c:tx>
            <c:strRef>
              <c:f>'Starting Office Programs'!$B$63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'Starting Office Programs'!$C$63</c:f>
              <c:numCache/>
            </c:numRef>
          </c:val>
        </c:ser>
        <c:ser>
          <c:idx val="15"/>
          <c:order val="15"/>
          <c:tx>
            <c:strRef>
              <c:f>'Starting Office Programs'!$B$64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axId val="34713345"/>
        <c:axId val="43984650"/>
      </c:barChart>
      <c:catAx>
        <c:axId val="34713345"/>
        <c:scaling>
          <c:orientation val="minMax"/>
        </c:scaling>
        <c:axPos val="b"/>
        <c:delete val="1"/>
        <c:majorTickMark val="out"/>
        <c:minorTickMark val="none"/>
        <c:tickLblPos val="none"/>
        <c:crossAx val="43984650"/>
        <c:crosses val="autoZero"/>
        <c:auto val="1"/>
        <c:lblOffset val="100"/>
        <c:tickLblSkip val="1"/>
        <c:noMultiLvlLbl val="0"/>
      </c:catAx>
      <c:valAx>
        <c:axId val="43984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3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78"/>
          <c:w val="0.861"/>
          <c:h val="0.1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55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098"/>
          <c:w val="0.824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Programs'!$B$91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1"/>
          <c:order val="1"/>
          <c:tx>
            <c:strRef>
              <c:f>'Starting Office Programs'!$B$92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2"/>
          <c:order val="2"/>
          <c:tx>
            <c:strRef>
              <c:f>'Starting Office Programs'!$B$93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3"/>
          <c:order val="3"/>
          <c:tx>
            <c:strRef>
              <c:f>'Starting Office Programs'!$B$94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4"/>
          <c:order val="4"/>
          <c:tx>
            <c:strRef>
              <c:f>'Starting Office Programs'!$B$95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5"/>
          <c:order val="5"/>
          <c:tx>
            <c:strRef>
              <c:f>'Starting Office Programs'!$B$96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6"/>
          <c:order val="6"/>
          <c:tx>
            <c:strRef>
              <c:f>'Starting Office Programs'!$B$97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7"/>
          <c:order val="7"/>
          <c:tx>
            <c:strRef>
              <c:f>'Starting Office Programs'!$B$98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8"/>
          <c:order val="8"/>
          <c:tx>
            <c:strRef>
              <c:f>'Starting Office Programs'!$B$99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val>
            <c:numRef>
              <c:f>'Starting Office Programs'!$C$99</c:f>
              <c:numCache/>
            </c:numRef>
          </c:val>
        </c:ser>
        <c:ser>
          <c:idx val="9"/>
          <c:order val="9"/>
          <c:tx>
            <c:strRef>
              <c:f>'Starting Office Programs'!$B$100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0"/>
          <c:order val="10"/>
          <c:tx>
            <c:strRef>
              <c:f>'Starting Office Programs'!$B$101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ser>
          <c:idx val="11"/>
          <c:order val="11"/>
          <c:tx>
            <c:strRef>
              <c:f>'Starting Office Programs'!$B$102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</c:ser>
        <c:ser>
          <c:idx val="12"/>
          <c:order val="12"/>
          <c:tx>
            <c:strRef>
              <c:f>'Starting Office Programs'!$B$103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</c:ser>
        <c:ser>
          <c:idx val="13"/>
          <c:order val="13"/>
          <c:tx>
            <c:strRef>
              <c:f>'Starting Office Programs'!$B$104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</c:ser>
        <c:ser>
          <c:idx val="14"/>
          <c:order val="14"/>
          <c:tx>
            <c:strRef>
              <c:f>'Starting Office Programs'!$B$105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val>
            <c:numRef>
              <c:f>'Starting Office Programs'!$C$105</c:f>
              <c:numCache/>
            </c:numRef>
          </c:val>
        </c:ser>
        <c:ser>
          <c:idx val="15"/>
          <c:order val="15"/>
          <c:tx>
            <c:strRef>
              <c:f>'Starting Office Programs'!$B$106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</c:ser>
        <c:axId val="60317531"/>
        <c:axId val="5986868"/>
      </c:barChart>
      <c:catAx>
        <c:axId val="60317531"/>
        <c:scaling>
          <c:orientation val="minMax"/>
        </c:scaling>
        <c:axPos val="b"/>
        <c:delete val="1"/>
        <c:majorTickMark val="out"/>
        <c:minorTickMark val="none"/>
        <c:tickLblPos val="none"/>
        <c:crossAx val="5986868"/>
        <c:crosses val="autoZero"/>
        <c:auto val="1"/>
        <c:lblOffset val="100"/>
        <c:tickLblSkip val="1"/>
        <c:noMultiLvlLbl val="0"/>
      </c:catAx>
      <c:valAx>
        <c:axId val="598686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17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7785"/>
          <c:w val="0.87"/>
          <c:h val="0.1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5"/>
          <c:y val="0.0955"/>
          <c:w val="0.837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Programs'!$B$70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1"/>
          <c:order val="1"/>
          <c:tx>
            <c:strRef>
              <c:f>'Starting Office Programs'!$B$71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2"/>
          <c:order val="2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</c:ser>
        <c:ser>
          <c:idx val="3"/>
          <c:order val="3"/>
          <c:tx>
            <c:strRef>
              <c:f>'Starting Office Programs'!$B$73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4"/>
          <c:order val="4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5"/>
          <c:order val="5"/>
          <c:tx>
            <c:strRef>
              <c:f>'Starting Office Programs'!$B$75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6"/>
          <c:order val="6"/>
          <c:tx>
            <c:strRef>
              <c:f>'Starting Office Programs'!$B$76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7"/>
          <c:order val="7"/>
          <c:tx>
            <c:strRef>
              <c:f>'Starting Office Programs'!$B$77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ser>
          <c:idx val="8"/>
          <c:order val="8"/>
          <c:tx>
            <c:strRef>
              <c:f>'Starting Office Programs'!$B$78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Programs'!$C$78</c:f>
              <c:numCache/>
            </c:numRef>
          </c:val>
        </c:ser>
        <c:ser>
          <c:idx val="9"/>
          <c:order val="9"/>
          <c:tx>
            <c:strRef>
              <c:f>'Starting Office Programs'!$B$79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</c:ser>
        <c:ser>
          <c:idx val="10"/>
          <c:order val="10"/>
          <c:tx>
            <c:strRef>
              <c:f>'Starting Office Programs'!$B$80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</c:ser>
        <c:ser>
          <c:idx val="11"/>
          <c:order val="11"/>
          <c:tx>
            <c:strRef>
              <c:f>'Starting Office Programs'!$B$81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Programs'!$C$81</c:f>
              <c:numCache/>
            </c:numRef>
          </c:val>
        </c:ser>
        <c:ser>
          <c:idx val="12"/>
          <c:order val="12"/>
          <c:tx>
            <c:strRef>
              <c:f>'Starting Office Programs'!$B$82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ser>
          <c:idx val="13"/>
          <c:order val="13"/>
          <c:tx>
            <c:strRef>
              <c:f>'Starting Office Programs'!$B$83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14"/>
          <c:order val="14"/>
          <c:tx>
            <c:strRef>
              <c:f>'Starting Office Programs'!$B$84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15"/>
          <c:order val="15"/>
          <c:tx>
            <c:strRef>
              <c:f>'Starting Office Programs'!$B$85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axId val="53881813"/>
        <c:axId val="15174270"/>
      </c:barChart>
      <c:catAx>
        <c:axId val="53881813"/>
        <c:scaling>
          <c:orientation val="minMax"/>
        </c:scaling>
        <c:axPos val="b"/>
        <c:delete val="1"/>
        <c:majorTickMark val="out"/>
        <c:minorTickMark val="none"/>
        <c:tickLblPos val="none"/>
        <c:crossAx val="15174270"/>
        <c:crosses val="autoZero"/>
        <c:auto val="1"/>
        <c:lblOffset val="100"/>
        <c:tickLblSkip val="1"/>
        <c:noMultiLvlLbl val="0"/>
      </c:catAx>
      <c:valAx>
        <c:axId val="151742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1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7455"/>
          <c:w val="0.83475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5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75"/>
          <c:y val="0.05725"/>
          <c:w val="0.824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"/>
          <c:order val="1"/>
          <c:tx>
            <c:strRef>
              <c:f>'Starting Office Programs'!$B$112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2"/>
          <c:order val="2"/>
          <c:tx>
            <c:strRef>
              <c:f>'Starting Office Programs'!$B$113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3"/>
          <c:order val="3"/>
          <c:tx>
            <c:strRef>
              <c:f>'Starting Office Programs'!$B$114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4"/>
          <c:order val="4"/>
          <c:tx>
            <c:strRef>
              <c:f>'Starting Office Programs'!$B$115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5"/>
          <c:order val="5"/>
          <c:tx>
            <c:strRef>
              <c:f>'Starting Office Programs'!$B$116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/>
            </c:numRef>
          </c:val>
        </c:ser>
        <c:ser>
          <c:idx val="6"/>
          <c:order val="6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7"/>
          <c:order val="7"/>
          <c:tx>
            <c:strRef>
              <c:f>'Starting Office Programs'!$B$118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ser>
          <c:idx val="8"/>
          <c:order val="8"/>
          <c:tx>
            <c:strRef>
              <c:f>'Starting Office Programs'!$B$119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9"/>
          <c:order val="9"/>
          <c:tx>
            <c:strRef>
              <c:f>'Starting Office Programs'!$B$120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Programs'!$C$120</c:f>
              <c:numCache/>
            </c:numRef>
          </c:val>
        </c:ser>
        <c:ser>
          <c:idx val="10"/>
          <c:order val="10"/>
          <c:tx>
            <c:strRef>
              <c:f>'Starting Office Programs'!$B$121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11"/>
          <c:order val="11"/>
          <c:tx>
            <c:strRef>
              <c:f>'Starting Office Programs'!$B$122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/>
            </c:numRef>
          </c:val>
        </c:ser>
        <c:ser>
          <c:idx val="12"/>
          <c:order val="12"/>
          <c:tx>
            <c:strRef>
              <c:f>'Starting Office Programs'!$B$123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13"/>
          <c:order val="13"/>
          <c:tx>
            <c:strRef>
              <c:f>'Starting Office Programs'!$B$124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14"/>
          <c:order val="14"/>
          <c:tx>
            <c:strRef>
              <c:f>'Starting Office Programs'!$B$125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/>
            </c:numRef>
          </c:val>
        </c:ser>
        <c:ser>
          <c:idx val="15"/>
          <c:order val="15"/>
          <c:tx>
            <c:strRef>
              <c:f>'Starting Office Programs'!$B$126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val>
            <c:numRef>
              <c:f>'Starting Office Programs'!$C$126</c:f>
              <c:numCache/>
            </c:numRef>
          </c:val>
        </c:ser>
        <c:axId val="2350703"/>
        <c:axId val="21156328"/>
      </c:barChart>
      <c:catAx>
        <c:axId val="2350703"/>
        <c:scaling>
          <c:orientation val="minMax"/>
        </c:scaling>
        <c:axPos val="b"/>
        <c:delete val="1"/>
        <c:majorTickMark val="out"/>
        <c:minorTickMark val="none"/>
        <c:tickLblPos val="none"/>
        <c:crossAx val="21156328"/>
        <c:crosses val="autoZero"/>
        <c:auto val="1"/>
        <c:lblOffset val="100"/>
        <c:tickLblSkip val="1"/>
        <c:noMultiLvlLbl val="0"/>
      </c:catAx>
      <c:valAx>
        <c:axId val="2115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796"/>
          <c:w val="0.85825"/>
          <c:h val="0.1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9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8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05775"/>
          <c:w val="0.837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"/>
          <c:order val="1"/>
          <c:tx>
            <c:strRef>
              <c:f>'Starting Office Programs'!$B$131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2"/>
          <c:order val="2"/>
          <c:tx>
            <c:strRef>
              <c:f>'Starting Office Programs'!$B$132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3"/>
          <c:order val="3"/>
          <c:tx>
            <c:strRef>
              <c:f>'Starting Office Programs'!$B$133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Programs'!$C$133</c:f>
              <c:numCache/>
            </c:numRef>
          </c:val>
        </c:ser>
        <c:ser>
          <c:idx val="4"/>
          <c:order val="4"/>
          <c:tx>
            <c:strRef>
              <c:f>'Starting Office Programs'!$B$134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5"/>
          <c:order val="5"/>
          <c:tx>
            <c:strRef>
              <c:f>'Starting Office Programs'!$B$135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6"/>
          <c:order val="6"/>
          <c:tx>
            <c:strRef>
              <c:f>'Starting Office Programs'!$B$136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7"/>
          <c:order val="7"/>
          <c:tx>
            <c:strRef>
              <c:f>'Starting Office Programs'!$B$137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ser>
          <c:idx val="8"/>
          <c:order val="8"/>
          <c:tx>
            <c:strRef>
              <c:f>'Starting Office Programs'!$B$138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Programs'!$C$138</c:f>
              <c:numCache/>
            </c:numRef>
          </c:val>
        </c:ser>
        <c:ser>
          <c:idx val="9"/>
          <c:order val="9"/>
          <c:tx>
            <c:strRef>
              <c:f>'Starting Office Programs'!$B$139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Programs'!$C$139</c:f>
              <c:numCache/>
            </c:numRef>
          </c:val>
        </c:ser>
        <c:ser>
          <c:idx val="10"/>
          <c:order val="10"/>
          <c:tx>
            <c:strRef>
              <c:f>'Starting Office Programs'!$B$140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Programs'!$C$140</c:f>
              <c:numCache/>
            </c:numRef>
          </c:val>
        </c:ser>
        <c:ser>
          <c:idx val="11"/>
          <c:order val="11"/>
          <c:tx>
            <c:strRef>
              <c:f>'Starting Office Programs'!$B$141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Programs'!$C$141</c:f>
              <c:numCache/>
            </c:numRef>
          </c:val>
        </c:ser>
        <c:ser>
          <c:idx val="12"/>
          <c:order val="12"/>
          <c:tx>
            <c:strRef>
              <c:f>'Starting Office Programs'!$B$142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Programs'!$C$142</c:f>
              <c:numCache/>
            </c:numRef>
          </c:val>
        </c:ser>
        <c:ser>
          <c:idx val="13"/>
          <c:order val="13"/>
          <c:tx>
            <c:strRef>
              <c:f>'Starting Office Programs'!$B$143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Programs'!$C$143</c:f>
              <c:numCache/>
            </c:numRef>
          </c:val>
        </c:ser>
        <c:ser>
          <c:idx val="14"/>
          <c:order val="14"/>
          <c:tx>
            <c:strRef>
              <c:f>'Starting Office Programs'!$B$144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Programs'!$C$144</c:f>
              <c:numCache/>
            </c:numRef>
          </c:val>
        </c:ser>
        <c:ser>
          <c:idx val="15"/>
          <c:order val="15"/>
          <c:tx>
            <c:strRef>
              <c:f>'Starting Office Programs'!$B$145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Programs'!$C$145</c:f>
              <c:numCache/>
            </c:numRef>
          </c:val>
        </c:ser>
        <c:axId val="56189225"/>
        <c:axId val="35940978"/>
      </c:barChart>
      <c:catAx>
        <c:axId val="56189225"/>
        <c:scaling>
          <c:orientation val="minMax"/>
        </c:scaling>
        <c:axPos val="b"/>
        <c:delete val="1"/>
        <c:majorTickMark val="out"/>
        <c:minorTickMark val="none"/>
        <c:tickLblPos val="none"/>
        <c:crossAx val="35940978"/>
        <c:crosses val="autoZero"/>
        <c:auto val="1"/>
        <c:lblOffset val="100"/>
        <c:tickLblSkip val="1"/>
        <c:noMultiLvlLbl val="0"/>
      </c:catAx>
      <c:valAx>
        <c:axId val="3594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9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5"/>
          <c:y val="0.808"/>
          <c:w val="0.8542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9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06525"/>
          <c:w val="0.876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Programs'!$B$153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Programs'!$C$153</c:f>
              <c:numCache/>
            </c:numRef>
          </c:val>
        </c:ser>
        <c:ser>
          <c:idx val="1"/>
          <c:order val="1"/>
          <c:tx>
            <c:strRef>
              <c:f>'Starting Office Programs'!$B$154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Programs'!$C$154</c:f>
              <c:numCache/>
            </c:numRef>
          </c:val>
        </c:ser>
        <c:ser>
          <c:idx val="2"/>
          <c:order val="2"/>
          <c:tx>
            <c:strRef>
              <c:f>'Starting Office Programs'!$B$155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3"/>
          <c:order val="3"/>
          <c:tx>
            <c:strRef>
              <c:f>'Starting Office Programs'!$B$156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Programs'!$C$156</c:f>
              <c:numCache/>
            </c:numRef>
          </c:val>
        </c:ser>
        <c:ser>
          <c:idx val="4"/>
          <c:order val="4"/>
          <c:tx>
            <c:strRef>
              <c:f>'Starting Office Programs'!$B$157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Programs'!$C$157</c:f>
              <c:numCache/>
            </c:numRef>
          </c:val>
        </c:ser>
        <c:ser>
          <c:idx val="5"/>
          <c:order val="5"/>
          <c:tx>
            <c:strRef>
              <c:f>'Starting Office Programs'!$B$158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Programs'!$C$158</c:f>
              <c:numCache/>
            </c:numRef>
          </c:val>
        </c:ser>
        <c:ser>
          <c:idx val="6"/>
          <c:order val="6"/>
          <c:tx>
            <c:strRef>
              <c:f>'Starting Office Programs'!$B$159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Programs'!$C$159</c:f>
              <c:numCache/>
            </c:numRef>
          </c:val>
        </c:ser>
        <c:ser>
          <c:idx val="7"/>
          <c:order val="7"/>
          <c:tx>
            <c:strRef>
              <c:f>'Starting Office Programs'!$B$160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Programs'!$C$160</c:f>
              <c:numCache/>
            </c:numRef>
          </c:val>
        </c:ser>
        <c:ser>
          <c:idx val="8"/>
          <c:order val="8"/>
          <c:tx>
            <c:strRef>
              <c:f>'Starting Office Programs'!$B$161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Programs'!$C$161</c:f>
              <c:numCache/>
            </c:numRef>
          </c:val>
        </c:ser>
        <c:ser>
          <c:idx val="9"/>
          <c:order val="9"/>
          <c:tx>
            <c:strRef>
              <c:f>'Starting Office Programs'!$B$162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Programs'!$C$162</c:f>
              <c:numCache/>
            </c:numRef>
          </c:val>
        </c:ser>
        <c:ser>
          <c:idx val="10"/>
          <c:order val="10"/>
          <c:tx>
            <c:strRef>
              <c:f>'Starting Office Programs'!$B$163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Programs'!$C$163</c:f>
              <c:numCache/>
            </c:numRef>
          </c:val>
        </c:ser>
        <c:ser>
          <c:idx val="11"/>
          <c:order val="11"/>
          <c:tx>
            <c:strRef>
              <c:f>'Starting Office Programs'!$B$164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Programs'!$C$164</c:f>
              <c:numCache/>
            </c:numRef>
          </c:val>
        </c:ser>
        <c:ser>
          <c:idx val="12"/>
          <c:order val="12"/>
          <c:tx>
            <c:strRef>
              <c:f>'Starting Office Programs'!$B$165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Programs'!$C$165</c:f>
              <c:numCache/>
            </c:numRef>
          </c:val>
        </c:ser>
        <c:ser>
          <c:idx val="13"/>
          <c:order val="13"/>
          <c:tx>
            <c:strRef>
              <c:f>'Starting Office Programs'!$B$166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Programs'!$C$166</c:f>
              <c:numCache/>
            </c:numRef>
          </c:val>
        </c:ser>
        <c:ser>
          <c:idx val="14"/>
          <c:order val="14"/>
          <c:tx>
            <c:strRef>
              <c:f>'Starting Office Programs'!$B$167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5"/>
          <c:order val="15"/>
          <c:tx>
            <c:strRef>
              <c:f>'Starting Office Programs'!$B$168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axId val="55033347"/>
        <c:axId val="25538076"/>
      </c:barChart>
      <c:catAx>
        <c:axId val="55033347"/>
        <c:scaling>
          <c:orientation val="minMax"/>
        </c:scaling>
        <c:axPos val="b"/>
        <c:delete val="1"/>
        <c:majorTickMark val="out"/>
        <c:minorTickMark val="none"/>
        <c:tickLblPos val="none"/>
        <c:crossAx val="25538076"/>
        <c:crosses val="autoZero"/>
        <c:auto val="1"/>
        <c:lblOffset val="100"/>
        <c:tickLblSkip val="1"/>
        <c:noMultiLvlLbl val="0"/>
      </c:catAx>
      <c:valAx>
        <c:axId val="2553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3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75"/>
          <c:y val="0.79125"/>
          <c:w val="0.88325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0565"/>
          <c:w val="0.8542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Programs'!$B$179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Programs'!$C$179</c:f>
              <c:numCache/>
            </c:numRef>
          </c:val>
        </c:ser>
        <c:ser>
          <c:idx val="1"/>
          <c:order val="1"/>
          <c:tx>
            <c:strRef>
              <c:f>'Starting Office Programs'!$B$180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Programs'!$C$180</c:f>
              <c:numCache/>
            </c:numRef>
          </c:val>
        </c:ser>
        <c:ser>
          <c:idx val="2"/>
          <c:order val="2"/>
          <c:tx>
            <c:strRef>
              <c:f>'Starting Office Programs'!$B$181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Programs'!$C$181</c:f>
              <c:numCache/>
            </c:numRef>
          </c:val>
        </c:ser>
        <c:ser>
          <c:idx val="3"/>
          <c:order val="3"/>
          <c:tx>
            <c:strRef>
              <c:f>'Starting Office Programs'!$B$182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val>
            <c:numRef>
              <c:f>'Starting Office Programs'!$C$182</c:f>
              <c:numCache/>
            </c:numRef>
          </c:val>
        </c:ser>
        <c:ser>
          <c:idx val="4"/>
          <c:order val="4"/>
          <c:tx>
            <c:strRef>
              <c:f>'Starting Office Programs'!$B$183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Programs'!$C$183</c:f>
              <c:numCache/>
            </c:numRef>
          </c:val>
        </c:ser>
        <c:ser>
          <c:idx val="5"/>
          <c:order val="5"/>
          <c:tx>
            <c:strRef>
              <c:f>'Starting Office Programs'!$B$184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Programs'!$C$184</c:f>
              <c:numCache/>
            </c:numRef>
          </c:val>
        </c:ser>
        <c:ser>
          <c:idx val="6"/>
          <c:order val="6"/>
          <c:tx>
            <c:strRef>
              <c:f>'Starting Office Programs'!$B$185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Programs'!$C$185</c:f>
              <c:numCache/>
            </c:numRef>
          </c:val>
        </c:ser>
        <c:ser>
          <c:idx val="7"/>
          <c:order val="7"/>
          <c:tx>
            <c:strRef>
              <c:f>'Starting Office Programs'!$B$186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Programs'!$C$186</c:f>
              <c:numCache/>
            </c:numRef>
          </c:val>
        </c:ser>
        <c:ser>
          <c:idx val="8"/>
          <c:order val="8"/>
          <c:tx>
            <c:strRef>
              <c:f>'Starting Office Programs'!$B$187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Programs'!$C$187</c:f>
              <c:numCache/>
            </c:numRef>
          </c:val>
        </c:ser>
        <c:ser>
          <c:idx val="9"/>
          <c:order val="9"/>
          <c:tx>
            <c:strRef>
              <c:f>'Starting Office Programs'!$B$188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Programs'!$C$188</c:f>
              <c:numCache/>
            </c:numRef>
          </c:val>
        </c:ser>
        <c:ser>
          <c:idx val="10"/>
          <c:order val="10"/>
          <c:tx>
            <c:strRef>
              <c:f>'Starting Office Programs'!$B$189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Programs'!$C$189</c:f>
              <c:numCache/>
            </c:numRef>
          </c:val>
        </c:ser>
        <c:ser>
          <c:idx val="11"/>
          <c:order val="11"/>
          <c:tx>
            <c:strRef>
              <c:f>'Starting Office Programs'!$B$190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Programs'!$C$190</c:f>
              <c:numCache/>
            </c:numRef>
          </c:val>
        </c:ser>
        <c:ser>
          <c:idx val="12"/>
          <c:order val="12"/>
          <c:tx>
            <c:strRef>
              <c:f>'Starting Office Programs'!$B$191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Programs'!$C$191</c:f>
              <c:numCache/>
            </c:numRef>
          </c:val>
        </c:ser>
        <c:ser>
          <c:idx val="13"/>
          <c:order val="13"/>
          <c:tx>
            <c:strRef>
              <c:f>'Starting Office Programs'!$B$192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Programs'!$C$192</c:f>
              <c:numCache/>
            </c:numRef>
          </c:val>
        </c:ser>
        <c:ser>
          <c:idx val="14"/>
          <c:order val="14"/>
          <c:tx>
            <c:strRef>
              <c:f>'Starting Office Programs'!$B$193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Programs'!$C$193</c:f>
              <c:numCache/>
            </c:numRef>
          </c:val>
        </c:ser>
        <c:ser>
          <c:idx val="15"/>
          <c:order val="15"/>
          <c:tx>
            <c:strRef>
              <c:f>'Starting Office Programs'!$B$194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Programs'!$C$194</c:f>
              <c:numCache/>
            </c:numRef>
          </c:val>
        </c:ser>
        <c:axId val="28516093"/>
        <c:axId val="55318246"/>
      </c:barChart>
      <c:catAx>
        <c:axId val="28516093"/>
        <c:scaling>
          <c:orientation val="minMax"/>
        </c:scaling>
        <c:axPos val="b"/>
        <c:delete val="1"/>
        <c:majorTickMark val="out"/>
        <c:minorTickMark val="none"/>
        <c:tickLblPos val="none"/>
        <c:crossAx val="55318246"/>
        <c:crosses val="autoZero"/>
        <c:auto val="1"/>
        <c:lblOffset val="100"/>
        <c:tickLblSkip val="1"/>
        <c:noMultiLvlLbl val="0"/>
      </c:catAx>
      <c:valAx>
        <c:axId val="55318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6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80325"/>
          <c:w val="0.868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6525"/>
          <c:w val="0.871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Programs'!$B$200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Programs'!$C$200</c:f>
              <c:numCache/>
            </c:numRef>
          </c:val>
        </c:ser>
        <c:ser>
          <c:idx val="1"/>
          <c:order val="1"/>
          <c:tx>
            <c:strRef>
              <c:f>'Starting Office Programs'!$B$201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Programs'!$C$201</c:f>
              <c:numCache/>
            </c:numRef>
          </c:val>
        </c:ser>
        <c:ser>
          <c:idx val="2"/>
          <c:order val="2"/>
          <c:tx>
            <c:strRef>
              <c:f>'Starting Office Programs'!$B$202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Programs'!$C$202</c:f>
              <c:numCache/>
            </c:numRef>
          </c:val>
        </c:ser>
        <c:ser>
          <c:idx val="3"/>
          <c:order val="3"/>
          <c:tx>
            <c:strRef>
              <c:f>'Starting Office Programs'!$B$203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val>
            <c:numRef>
              <c:f>'Starting Office Programs'!$C$203</c:f>
              <c:numCache/>
            </c:numRef>
          </c:val>
        </c:ser>
        <c:ser>
          <c:idx val="4"/>
          <c:order val="4"/>
          <c:tx>
            <c:strRef>
              <c:f>'Starting Office Programs'!$B$204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Programs'!$C$204</c:f>
              <c:numCache/>
            </c:numRef>
          </c:val>
        </c:ser>
        <c:ser>
          <c:idx val="5"/>
          <c:order val="5"/>
          <c:tx>
            <c:strRef>
              <c:f>'Starting Office Programs'!$B$205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Programs'!$C$205</c:f>
              <c:numCache/>
            </c:numRef>
          </c:val>
        </c:ser>
        <c:ser>
          <c:idx val="6"/>
          <c:order val="6"/>
          <c:tx>
            <c:strRef>
              <c:f>'Starting Office Programs'!$B$206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Programs'!$C$206</c:f>
              <c:numCache/>
            </c:numRef>
          </c:val>
        </c:ser>
        <c:ser>
          <c:idx val="7"/>
          <c:order val="7"/>
          <c:tx>
            <c:strRef>
              <c:f>'Starting Office Programs'!$B$207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Programs'!$C$207</c:f>
              <c:numCache/>
            </c:numRef>
          </c:val>
        </c:ser>
        <c:ser>
          <c:idx val="8"/>
          <c:order val="8"/>
          <c:tx>
            <c:strRef>
              <c:f>'Starting Office Programs'!$B$208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Programs'!$C$208</c:f>
              <c:numCache/>
            </c:numRef>
          </c:val>
        </c:ser>
        <c:ser>
          <c:idx val="9"/>
          <c:order val="9"/>
          <c:tx>
            <c:strRef>
              <c:f>'Starting Office Programs'!$B$209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Programs'!$C$209</c:f>
              <c:numCache/>
            </c:numRef>
          </c:val>
        </c:ser>
        <c:ser>
          <c:idx val="10"/>
          <c:order val="10"/>
          <c:tx>
            <c:strRef>
              <c:f>'Starting Office Programs'!$B$210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Programs'!$C$210</c:f>
              <c:numCache/>
            </c:numRef>
          </c:val>
        </c:ser>
        <c:ser>
          <c:idx val="11"/>
          <c:order val="11"/>
          <c:tx>
            <c:strRef>
              <c:f>'Starting Office Programs'!$B$211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Programs'!$C$211</c:f>
              <c:numCache/>
            </c:numRef>
          </c:val>
        </c:ser>
        <c:ser>
          <c:idx val="12"/>
          <c:order val="12"/>
          <c:tx>
            <c:strRef>
              <c:f>'Starting Office Programs'!$B$212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Programs'!$C$212</c:f>
              <c:numCache/>
            </c:numRef>
          </c:val>
        </c:ser>
        <c:ser>
          <c:idx val="13"/>
          <c:order val="13"/>
          <c:tx>
            <c:strRef>
              <c:f>'Starting Office Programs'!$B$213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Programs'!$C$213</c:f>
              <c:numCache/>
            </c:numRef>
          </c:val>
        </c:ser>
        <c:ser>
          <c:idx val="14"/>
          <c:order val="14"/>
          <c:tx>
            <c:strRef>
              <c:f>'Starting Office Programs'!$B$214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Programs'!$C$214</c:f>
              <c:numCache/>
            </c:numRef>
          </c:val>
        </c:ser>
        <c:ser>
          <c:idx val="15"/>
          <c:order val="15"/>
          <c:tx>
            <c:strRef>
              <c:f>'Starting Office Programs'!$B$215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Programs'!$C$215</c:f>
              <c:numCache/>
            </c:numRef>
          </c:val>
        </c:ser>
        <c:axId val="28102167"/>
        <c:axId val="51592912"/>
      </c:barChart>
      <c:catAx>
        <c:axId val="28102167"/>
        <c:scaling>
          <c:orientation val="minMax"/>
        </c:scaling>
        <c:axPos val="b"/>
        <c:delete val="1"/>
        <c:majorTickMark val="out"/>
        <c:minorTickMark val="none"/>
        <c:tickLblPos val="none"/>
        <c:crossAx val="51592912"/>
        <c:crosses val="autoZero"/>
        <c:auto val="1"/>
        <c:lblOffset val="100"/>
        <c:tickLblSkip val="1"/>
        <c:noMultiLvlLbl val="0"/>
      </c:catAx>
      <c:valAx>
        <c:axId val="5159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2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7915"/>
          <c:w val="0.8735"/>
          <c:h val="0.1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6525"/>
          <c:w val="0.875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Programs'!$B$220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Programs'!$C$220</c:f>
              <c:numCache/>
            </c:numRef>
          </c:val>
        </c:ser>
        <c:ser>
          <c:idx val="1"/>
          <c:order val="1"/>
          <c:tx>
            <c:strRef>
              <c:f>'Starting Office Programs'!$B$221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Programs'!$C$221</c:f>
              <c:numCache/>
            </c:numRef>
          </c:val>
        </c:ser>
        <c:ser>
          <c:idx val="2"/>
          <c:order val="2"/>
          <c:tx>
            <c:strRef>
              <c:f>'Starting Office Programs'!$B$222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Programs'!$C$222</c:f>
              <c:numCache/>
            </c:numRef>
          </c:val>
        </c:ser>
        <c:ser>
          <c:idx val="3"/>
          <c:order val="3"/>
          <c:tx>
            <c:strRef>
              <c:f>'Starting Office Programs'!$B$223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val>
            <c:numRef>
              <c:f>'Starting Office Programs'!$C$223</c:f>
              <c:numCache/>
            </c:numRef>
          </c:val>
        </c:ser>
        <c:ser>
          <c:idx val="4"/>
          <c:order val="4"/>
          <c:tx>
            <c:strRef>
              <c:f>'Starting Office Programs'!$B$224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Programs'!$C$224</c:f>
              <c:numCache/>
            </c:numRef>
          </c:val>
        </c:ser>
        <c:ser>
          <c:idx val="5"/>
          <c:order val="5"/>
          <c:tx>
            <c:strRef>
              <c:f>'Starting Office Programs'!$B$225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Programs'!$C$225</c:f>
              <c:numCache/>
            </c:numRef>
          </c:val>
        </c:ser>
        <c:ser>
          <c:idx val="6"/>
          <c:order val="6"/>
          <c:tx>
            <c:strRef>
              <c:f>'Starting Office Programs'!$B$226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Programs'!$C$226</c:f>
              <c:numCache/>
            </c:numRef>
          </c:val>
        </c:ser>
        <c:ser>
          <c:idx val="7"/>
          <c:order val="7"/>
          <c:tx>
            <c:strRef>
              <c:f>'Starting Office Programs'!$B$227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Programs'!$C$227</c:f>
              <c:numCache/>
            </c:numRef>
          </c:val>
        </c:ser>
        <c:ser>
          <c:idx val="8"/>
          <c:order val="8"/>
          <c:tx>
            <c:strRef>
              <c:f>'Starting Office Programs'!$B$228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Programs'!$C$228</c:f>
              <c:numCache/>
            </c:numRef>
          </c:val>
        </c:ser>
        <c:ser>
          <c:idx val="9"/>
          <c:order val="9"/>
          <c:tx>
            <c:strRef>
              <c:f>'Starting Office Programs'!$B$229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Programs'!$C$229</c:f>
              <c:numCache/>
            </c:numRef>
          </c:val>
        </c:ser>
        <c:ser>
          <c:idx val="10"/>
          <c:order val="10"/>
          <c:tx>
            <c:strRef>
              <c:f>'Starting Office Programs'!$B$230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Programs'!$C$230</c:f>
              <c:numCache/>
            </c:numRef>
          </c:val>
        </c:ser>
        <c:ser>
          <c:idx val="11"/>
          <c:order val="11"/>
          <c:tx>
            <c:strRef>
              <c:f>'Starting Office Programs'!$B$231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Programs'!$C$231</c:f>
              <c:numCache/>
            </c:numRef>
          </c:val>
        </c:ser>
        <c:ser>
          <c:idx val="12"/>
          <c:order val="12"/>
          <c:tx>
            <c:strRef>
              <c:f>'Starting Office Programs'!$B$232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Programs'!$C$232</c:f>
              <c:numCache/>
            </c:numRef>
          </c:val>
        </c:ser>
        <c:ser>
          <c:idx val="13"/>
          <c:order val="13"/>
          <c:tx>
            <c:strRef>
              <c:f>'Starting Office Programs'!$B$233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Programs'!$C$233</c:f>
              <c:numCache/>
            </c:numRef>
          </c:val>
        </c:ser>
        <c:ser>
          <c:idx val="14"/>
          <c:order val="14"/>
          <c:tx>
            <c:strRef>
              <c:f>'Starting Office Programs'!$B$234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Programs'!$C$234</c:f>
              <c:numCache/>
            </c:numRef>
          </c:val>
        </c:ser>
        <c:ser>
          <c:idx val="15"/>
          <c:order val="15"/>
          <c:tx>
            <c:strRef>
              <c:f>'Starting Office Programs'!$B$235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Programs'!$C$235</c:f>
              <c:numCache/>
            </c:numRef>
          </c:val>
        </c:ser>
        <c:axId val="61683025"/>
        <c:axId val="18276314"/>
      </c:barChart>
      <c:catAx>
        <c:axId val="61683025"/>
        <c:scaling>
          <c:orientation val="minMax"/>
        </c:scaling>
        <c:axPos val="b"/>
        <c:delete val="1"/>
        <c:majorTickMark val="out"/>
        <c:minorTickMark val="none"/>
        <c:tickLblPos val="none"/>
        <c:crossAx val="18276314"/>
        <c:crosses val="autoZero"/>
        <c:auto val="1"/>
        <c:lblOffset val="100"/>
        <c:tickLblSkip val="1"/>
        <c:noMultiLvlLbl val="0"/>
      </c:catAx>
      <c:valAx>
        <c:axId val="1827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83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7915"/>
          <c:w val="0.88575"/>
          <c:h val="0.1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small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8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066"/>
          <c:w val="0.86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Programs'!$B$239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Programs'!$C$239</c:f>
              <c:numCache/>
            </c:numRef>
          </c:val>
        </c:ser>
        <c:ser>
          <c:idx val="1"/>
          <c:order val="1"/>
          <c:tx>
            <c:strRef>
              <c:f>'Starting Office Programs'!$B$240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Programs'!$C$240</c:f>
              <c:numCache/>
            </c:numRef>
          </c:val>
        </c:ser>
        <c:ser>
          <c:idx val="2"/>
          <c:order val="2"/>
          <c:tx>
            <c:strRef>
              <c:f>'Starting Office Programs'!$B$241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Programs'!$C$241</c:f>
              <c:numCache/>
            </c:numRef>
          </c:val>
        </c:ser>
        <c:ser>
          <c:idx val="3"/>
          <c:order val="3"/>
          <c:tx>
            <c:strRef>
              <c:f>'Starting Office Programs'!$B$242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'Starting Office Programs'!$C$242</c:f>
              <c:numCache/>
            </c:numRef>
          </c:val>
        </c:ser>
        <c:ser>
          <c:idx val="4"/>
          <c:order val="4"/>
          <c:tx>
            <c:strRef>
              <c:f>'Starting Office Programs'!$B$243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Programs'!$C$243</c:f>
              <c:numCache/>
            </c:numRef>
          </c:val>
        </c:ser>
        <c:ser>
          <c:idx val="5"/>
          <c:order val="5"/>
          <c:tx>
            <c:strRef>
              <c:f>'Starting Office Programs'!$B$244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Programs'!$C$244</c:f>
              <c:numCache/>
            </c:numRef>
          </c:val>
        </c:ser>
        <c:ser>
          <c:idx val="6"/>
          <c:order val="6"/>
          <c:tx>
            <c:strRef>
              <c:f>'Starting Office Programs'!$B$245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Programs'!$C$245</c:f>
              <c:numCache/>
            </c:numRef>
          </c:val>
        </c:ser>
        <c:ser>
          <c:idx val="7"/>
          <c:order val="7"/>
          <c:tx>
            <c:strRef>
              <c:f>'Starting Office Programs'!$B$246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Programs'!$C$246</c:f>
              <c:numCache/>
            </c:numRef>
          </c:val>
        </c:ser>
        <c:ser>
          <c:idx val="8"/>
          <c:order val="8"/>
          <c:tx>
            <c:strRef>
              <c:f>'Starting Office Programs'!$B$247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Programs'!$C$247</c:f>
              <c:numCache/>
            </c:numRef>
          </c:val>
        </c:ser>
        <c:ser>
          <c:idx val="9"/>
          <c:order val="9"/>
          <c:tx>
            <c:strRef>
              <c:f>'Starting Office Programs'!$B$248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Programs'!$C$248</c:f>
              <c:numCache/>
            </c:numRef>
          </c:val>
        </c:ser>
        <c:ser>
          <c:idx val="10"/>
          <c:order val="10"/>
          <c:tx>
            <c:strRef>
              <c:f>'Starting Office Programs'!$B$249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Programs'!$C$249</c:f>
              <c:numCache/>
            </c:numRef>
          </c:val>
        </c:ser>
        <c:ser>
          <c:idx val="11"/>
          <c:order val="11"/>
          <c:tx>
            <c:strRef>
              <c:f>'Starting Office Programs'!$B$250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Programs'!$C$250</c:f>
              <c:numCache/>
            </c:numRef>
          </c:val>
        </c:ser>
        <c:ser>
          <c:idx val="12"/>
          <c:order val="12"/>
          <c:tx>
            <c:strRef>
              <c:f>'Starting Office Programs'!$B$251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Programs'!$C$251</c:f>
              <c:numCache/>
            </c:numRef>
          </c:val>
        </c:ser>
        <c:ser>
          <c:idx val="13"/>
          <c:order val="13"/>
          <c:tx>
            <c:strRef>
              <c:f>'Starting Office Programs'!$B$252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Programs'!$C$252</c:f>
              <c:numCache/>
            </c:numRef>
          </c:val>
        </c:ser>
        <c:ser>
          <c:idx val="14"/>
          <c:order val="14"/>
          <c:tx>
            <c:strRef>
              <c:f>'Starting Office Programs'!$B$253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Programs'!$C$253</c:f>
              <c:numCache/>
            </c:numRef>
          </c:val>
        </c:ser>
        <c:ser>
          <c:idx val="15"/>
          <c:order val="15"/>
          <c:tx>
            <c:strRef>
              <c:f>'Starting Office Programs'!$B$254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Programs'!$C$254</c:f>
              <c:numCache/>
            </c:numRef>
          </c:val>
        </c:ser>
        <c:axId val="30269099"/>
        <c:axId val="3986436"/>
      </c:barChart>
      <c:catAx>
        <c:axId val="30269099"/>
        <c:scaling>
          <c:orientation val="minMax"/>
        </c:scaling>
        <c:axPos val="b"/>
        <c:delete val="1"/>
        <c:majorTickMark val="out"/>
        <c:minorTickMark val="none"/>
        <c:tickLblPos val="none"/>
        <c:crossAx val="3986436"/>
        <c:crosses val="autoZero"/>
        <c:auto val="1"/>
        <c:lblOffset val="100"/>
        <c:tickLblSkip val="1"/>
        <c:noMultiLvlLbl val="0"/>
      </c:catAx>
      <c:valAx>
        <c:axId val="398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9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78875"/>
          <c:w val="0.86"/>
          <c:h val="0.1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5"/>
          <c:w val="0.9202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42852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3E6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Time'!$C$4:$C$20</c:f>
              <c:numCache/>
            </c:numRef>
          </c:val>
        </c:ser>
        <c:gapWidth val="50"/>
        <c:axId val="32288945"/>
        <c:axId val="22165050"/>
      </c:barChart>
      <c:catAx>
        <c:axId val="32288945"/>
        <c:scaling>
          <c:orientation val="minMax"/>
        </c:scaling>
        <c:axPos val="b"/>
        <c:delete val="1"/>
        <c:majorTickMark val="out"/>
        <c:minorTickMark val="none"/>
        <c:tickLblPos val="none"/>
        <c:crossAx val="22165050"/>
        <c:crosses val="autoZero"/>
        <c:auto val="1"/>
        <c:lblOffset val="100"/>
        <c:tickLblSkip val="1"/>
        <c:noMultiLvlLbl val="0"/>
      </c:catAx>
      <c:valAx>
        <c:axId val="2216505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89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79175"/>
          <c:w val="0.877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4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655"/>
          <c:w val="0.871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Programs'!$B$262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Programs'!$C$262</c:f>
              <c:numCache/>
            </c:numRef>
          </c:val>
        </c:ser>
        <c:ser>
          <c:idx val="1"/>
          <c:order val="1"/>
          <c:tx>
            <c:strRef>
              <c:f>'Starting Office Programs'!$B$263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Programs'!$C$263</c:f>
              <c:numCache/>
            </c:numRef>
          </c:val>
        </c:ser>
        <c:ser>
          <c:idx val="2"/>
          <c:order val="2"/>
          <c:tx>
            <c:strRef>
              <c:f>'Starting Office Programs'!$B$264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Programs'!$C$264</c:f>
              <c:numCache/>
            </c:numRef>
          </c:val>
        </c:ser>
        <c:ser>
          <c:idx val="3"/>
          <c:order val="3"/>
          <c:tx>
            <c:strRef>
              <c:f>'Starting Office Programs'!$B$265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val>
            <c:numRef>
              <c:f>'Starting Office Programs'!$C$265</c:f>
              <c:numCache/>
            </c:numRef>
          </c:val>
        </c:ser>
        <c:ser>
          <c:idx val="4"/>
          <c:order val="4"/>
          <c:tx>
            <c:strRef>
              <c:f>'Starting Office Programs'!$B$266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Programs'!$C$266</c:f>
              <c:numCache/>
            </c:numRef>
          </c:val>
        </c:ser>
        <c:ser>
          <c:idx val="5"/>
          <c:order val="5"/>
          <c:tx>
            <c:strRef>
              <c:f>'Starting Office Programs'!$B$267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Programs'!$C$267</c:f>
              <c:numCache/>
            </c:numRef>
          </c:val>
        </c:ser>
        <c:ser>
          <c:idx val="6"/>
          <c:order val="6"/>
          <c:tx>
            <c:strRef>
              <c:f>'Starting Office Programs'!$B$268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Programs'!$C$268</c:f>
              <c:numCache/>
            </c:numRef>
          </c:val>
        </c:ser>
        <c:ser>
          <c:idx val="7"/>
          <c:order val="7"/>
          <c:tx>
            <c:strRef>
              <c:f>'Starting Office Programs'!$B$269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Programs'!$C$269</c:f>
              <c:numCache/>
            </c:numRef>
          </c:val>
        </c:ser>
        <c:ser>
          <c:idx val="8"/>
          <c:order val="8"/>
          <c:tx>
            <c:strRef>
              <c:f>'Starting Office Programs'!$B$270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Programs'!$C$270</c:f>
              <c:numCache/>
            </c:numRef>
          </c:val>
        </c:ser>
        <c:ser>
          <c:idx val="9"/>
          <c:order val="9"/>
          <c:tx>
            <c:strRef>
              <c:f>'Starting Office Programs'!$B$271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Programs'!$C$271</c:f>
              <c:numCache/>
            </c:numRef>
          </c:val>
        </c:ser>
        <c:ser>
          <c:idx val="10"/>
          <c:order val="10"/>
          <c:tx>
            <c:strRef>
              <c:f>'Starting Office Programs'!$B$272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Programs'!$C$272</c:f>
              <c:numCache/>
            </c:numRef>
          </c:val>
        </c:ser>
        <c:ser>
          <c:idx val="11"/>
          <c:order val="11"/>
          <c:tx>
            <c:strRef>
              <c:f>'Starting Office Programs'!$B$273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Programs'!$C$273</c:f>
              <c:numCache/>
            </c:numRef>
          </c:val>
        </c:ser>
        <c:ser>
          <c:idx val="12"/>
          <c:order val="12"/>
          <c:tx>
            <c:strRef>
              <c:f>'Starting Office Programs'!$B$274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Programs'!$C$274</c:f>
              <c:numCache/>
            </c:numRef>
          </c:val>
        </c:ser>
        <c:ser>
          <c:idx val="13"/>
          <c:order val="13"/>
          <c:tx>
            <c:strRef>
              <c:f>'Starting Office Programs'!$B$275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Programs'!$C$275</c:f>
              <c:numCache/>
            </c:numRef>
          </c:val>
        </c:ser>
        <c:ser>
          <c:idx val="14"/>
          <c:order val="14"/>
          <c:tx>
            <c:strRef>
              <c:f>'Starting Office Programs'!$B$276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Programs'!$C$276</c:f>
              <c:numCache/>
            </c:numRef>
          </c:val>
        </c:ser>
        <c:ser>
          <c:idx val="15"/>
          <c:order val="15"/>
          <c:tx>
            <c:strRef>
              <c:f>'Starting Office Programs'!$B$277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Programs'!$C$277</c:f>
              <c:numCache/>
            </c:numRef>
          </c:val>
        </c:ser>
        <c:axId val="35877925"/>
        <c:axId val="54465870"/>
      </c:barChart>
      <c:catAx>
        <c:axId val="35877925"/>
        <c:scaling>
          <c:orientation val="minMax"/>
        </c:scaling>
        <c:axPos val="b"/>
        <c:delete val="1"/>
        <c:majorTickMark val="out"/>
        <c:minorTickMark val="none"/>
        <c:tickLblPos val="none"/>
        <c:crossAx val="54465870"/>
        <c:crosses val="autoZero"/>
        <c:auto val="1"/>
        <c:lblOffset val="100"/>
        <c:tickLblSkip val="1"/>
        <c:noMultiLvlLbl val="0"/>
      </c:catAx>
      <c:valAx>
        <c:axId val="54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7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75"/>
          <c:y val="0.7905"/>
          <c:w val="0.873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 Player big file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3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655"/>
          <c:w val="0.884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Programs'!$B$283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Programs'!$C$283</c:f>
              <c:numCache/>
            </c:numRef>
          </c:val>
        </c:ser>
        <c:ser>
          <c:idx val="1"/>
          <c:order val="1"/>
          <c:tx>
            <c:strRef>
              <c:f>'Starting Office Programs'!$B$284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Programs'!$C$284</c:f>
              <c:numCache/>
            </c:numRef>
          </c:val>
        </c:ser>
        <c:ser>
          <c:idx val="2"/>
          <c:order val="2"/>
          <c:tx>
            <c:strRef>
              <c:f>'Starting Office Programs'!$B$285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Programs'!$C$285</c:f>
              <c:numCache/>
            </c:numRef>
          </c:val>
        </c:ser>
        <c:ser>
          <c:idx val="3"/>
          <c:order val="3"/>
          <c:tx>
            <c:strRef>
              <c:f>'Starting Office Programs'!$B$286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Programs'!$C$286</c:f>
              <c:numCache/>
            </c:numRef>
          </c:val>
        </c:ser>
        <c:ser>
          <c:idx val="4"/>
          <c:order val="4"/>
          <c:tx>
            <c:strRef>
              <c:f>'Starting Office Programs'!$B$287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Programs'!$C$287</c:f>
              <c:numCache/>
            </c:numRef>
          </c:val>
        </c:ser>
        <c:ser>
          <c:idx val="5"/>
          <c:order val="5"/>
          <c:tx>
            <c:strRef>
              <c:f>'Starting Office Programs'!$B$288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Programs'!$C$288</c:f>
              <c:numCache/>
            </c:numRef>
          </c:val>
        </c:ser>
        <c:ser>
          <c:idx val="6"/>
          <c:order val="6"/>
          <c:tx>
            <c:strRef>
              <c:f>'Starting Office Programs'!$B$289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Programs'!$C$289</c:f>
              <c:numCache/>
            </c:numRef>
          </c:val>
        </c:ser>
        <c:ser>
          <c:idx val="7"/>
          <c:order val="7"/>
          <c:tx>
            <c:strRef>
              <c:f>'Starting Office Programs'!$B$290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Programs'!$C$290</c:f>
              <c:numCache/>
            </c:numRef>
          </c:val>
        </c:ser>
        <c:ser>
          <c:idx val="8"/>
          <c:order val="8"/>
          <c:tx>
            <c:strRef>
              <c:f>'Starting Office Programs'!$B$291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Programs'!$C$291</c:f>
              <c:numCache/>
            </c:numRef>
          </c:val>
        </c:ser>
        <c:ser>
          <c:idx val="9"/>
          <c:order val="9"/>
          <c:tx>
            <c:strRef>
              <c:f>'Starting Office Programs'!$B$292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Programs'!$C$292</c:f>
              <c:numCache/>
            </c:numRef>
          </c:val>
        </c:ser>
        <c:ser>
          <c:idx val="10"/>
          <c:order val="10"/>
          <c:tx>
            <c:strRef>
              <c:f>'Starting Office Programs'!$B$293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Programs'!$C$293</c:f>
              <c:numCache/>
            </c:numRef>
          </c:val>
        </c:ser>
        <c:ser>
          <c:idx val="11"/>
          <c:order val="11"/>
          <c:tx>
            <c:strRef>
              <c:f>'Starting Office Programs'!$B$294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Programs'!$C$294</c:f>
              <c:numCache/>
            </c:numRef>
          </c:val>
        </c:ser>
        <c:ser>
          <c:idx val="12"/>
          <c:order val="12"/>
          <c:tx>
            <c:strRef>
              <c:f>'Starting Office Programs'!$B$295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Programs'!$C$295</c:f>
              <c:numCache/>
            </c:numRef>
          </c:val>
        </c:ser>
        <c:ser>
          <c:idx val="13"/>
          <c:order val="13"/>
          <c:tx>
            <c:strRef>
              <c:f>'Starting Office Programs'!$B$296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Programs'!$C$296</c:f>
              <c:numCache/>
            </c:numRef>
          </c:val>
        </c:ser>
        <c:ser>
          <c:idx val="14"/>
          <c:order val="14"/>
          <c:tx>
            <c:strRef>
              <c:f>'Starting Office Programs'!$B$297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Programs'!$C$297</c:f>
              <c:numCache/>
            </c:numRef>
          </c:val>
        </c:ser>
        <c:ser>
          <c:idx val="15"/>
          <c:order val="15"/>
          <c:tx>
            <c:strRef>
              <c:f>'Starting Office Programs'!$B$298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Programs'!$C$298</c:f>
              <c:numCache/>
            </c:numRef>
          </c:val>
        </c:ser>
        <c:axId val="20430783"/>
        <c:axId val="49659320"/>
      </c:barChart>
      <c:catAx>
        <c:axId val="20430783"/>
        <c:scaling>
          <c:orientation val="minMax"/>
        </c:scaling>
        <c:axPos val="b"/>
        <c:delete val="1"/>
        <c:majorTickMark val="out"/>
        <c:minorTickMark val="none"/>
        <c:tickLblPos val="none"/>
        <c:crossAx val="49659320"/>
        <c:crosses val="autoZero"/>
        <c:auto val="1"/>
        <c:lblOffset val="100"/>
        <c:tickLblSkip val="1"/>
        <c:noMultiLvlLbl val="0"/>
      </c:catAx>
      <c:valAx>
        <c:axId val="4965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30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7905"/>
          <c:w val="0.871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Skype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6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0655"/>
          <c:w val="0.876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Programs'!$B$304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Programs'!$C$304</c:f>
              <c:numCache/>
            </c:numRef>
          </c:val>
        </c:ser>
        <c:ser>
          <c:idx val="1"/>
          <c:order val="1"/>
          <c:tx>
            <c:strRef>
              <c:f>'Starting Office Programs'!$B$305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Programs'!$C$305</c:f>
              <c:numCache/>
            </c:numRef>
          </c:val>
        </c:ser>
        <c:ser>
          <c:idx val="2"/>
          <c:order val="2"/>
          <c:tx>
            <c:strRef>
              <c:f>'Starting Office Programs'!$B$306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Programs'!$C$306</c:f>
              <c:numCache/>
            </c:numRef>
          </c:val>
        </c:ser>
        <c:ser>
          <c:idx val="3"/>
          <c:order val="3"/>
          <c:tx>
            <c:strRef>
              <c:f>'Starting Office Programs'!$B$307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'Starting Office Programs'!$C$307</c:f>
              <c:numCache/>
            </c:numRef>
          </c:val>
        </c:ser>
        <c:ser>
          <c:idx val="4"/>
          <c:order val="4"/>
          <c:tx>
            <c:strRef>
              <c:f>'Starting Office Programs'!$B$308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Programs'!$C$308</c:f>
              <c:numCache/>
            </c:numRef>
          </c:val>
        </c:ser>
        <c:ser>
          <c:idx val="5"/>
          <c:order val="5"/>
          <c:tx>
            <c:strRef>
              <c:f>'Starting Office Programs'!$B$309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Programs'!$C$309</c:f>
              <c:numCache/>
            </c:numRef>
          </c:val>
        </c:ser>
        <c:ser>
          <c:idx val="6"/>
          <c:order val="6"/>
          <c:tx>
            <c:strRef>
              <c:f>'Starting Office Programs'!$B$310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Programs'!$C$310</c:f>
              <c:numCache/>
            </c:numRef>
          </c:val>
        </c:ser>
        <c:ser>
          <c:idx val="7"/>
          <c:order val="7"/>
          <c:tx>
            <c:strRef>
              <c:f>'Starting Office Programs'!$B$311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Programs'!$C$311</c:f>
              <c:numCache/>
            </c:numRef>
          </c:val>
        </c:ser>
        <c:ser>
          <c:idx val="8"/>
          <c:order val="8"/>
          <c:tx>
            <c:strRef>
              <c:f>'Starting Office Programs'!$B$312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Programs'!$C$312</c:f>
              <c:numCache/>
            </c:numRef>
          </c:val>
        </c:ser>
        <c:ser>
          <c:idx val="9"/>
          <c:order val="9"/>
          <c:tx>
            <c:strRef>
              <c:f>'Starting Office Programs'!$B$313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Programs'!$C$313</c:f>
              <c:numCache/>
            </c:numRef>
          </c:val>
        </c:ser>
        <c:ser>
          <c:idx val="10"/>
          <c:order val="10"/>
          <c:tx>
            <c:strRef>
              <c:f>'Starting Office Programs'!$B$314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Programs'!$C$314</c:f>
              <c:numCache/>
            </c:numRef>
          </c:val>
        </c:ser>
        <c:ser>
          <c:idx val="11"/>
          <c:order val="11"/>
          <c:tx>
            <c:strRef>
              <c:f>'Starting Office Programs'!$B$315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Programs'!$C$315</c:f>
              <c:numCache/>
            </c:numRef>
          </c:val>
        </c:ser>
        <c:ser>
          <c:idx val="12"/>
          <c:order val="12"/>
          <c:tx>
            <c:strRef>
              <c:f>'Starting Office Programs'!$B$316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Programs'!$C$316</c:f>
              <c:numCache/>
            </c:numRef>
          </c:val>
        </c:ser>
        <c:ser>
          <c:idx val="13"/>
          <c:order val="13"/>
          <c:tx>
            <c:strRef>
              <c:f>'Starting Office Programs'!$B$317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Programs'!$C$317</c:f>
              <c:numCache/>
            </c:numRef>
          </c:val>
        </c:ser>
        <c:ser>
          <c:idx val="14"/>
          <c:order val="14"/>
          <c:tx>
            <c:strRef>
              <c:f>'Starting Office Programs'!$B$318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Programs'!$C$318</c:f>
              <c:numCache/>
            </c:numRef>
          </c:val>
        </c:ser>
        <c:ser>
          <c:idx val="15"/>
          <c:order val="15"/>
          <c:tx>
            <c:strRef>
              <c:f>'Starting Office Programs'!$B$319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Programs'!$C$319</c:f>
              <c:numCache/>
            </c:numRef>
          </c:val>
        </c:ser>
        <c:axId val="44280697"/>
        <c:axId val="62981954"/>
      </c:barChart>
      <c:catAx>
        <c:axId val="44280697"/>
        <c:scaling>
          <c:orientation val="minMax"/>
        </c:scaling>
        <c:axPos val="b"/>
        <c:delete val="1"/>
        <c:majorTickMark val="out"/>
        <c:minorTickMark val="none"/>
        <c:tickLblPos val="none"/>
        <c:crossAx val="62981954"/>
        <c:crosses val="autoZero"/>
        <c:auto val="1"/>
        <c:lblOffset val="100"/>
        <c:tickLblSkip val="1"/>
        <c:noMultiLvlLbl val="0"/>
      </c:catAx>
      <c:valAx>
        <c:axId val="6298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0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7905"/>
          <c:w val="0.871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7-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Zip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1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655"/>
          <c:w val="0.875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Programs'!$B$324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Programs'!$C$324</c:f>
              <c:numCache/>
            </c:numRef>
          </c:val>
        </c:ser>
        <c:ser>
          <c:idx val="1"/>
          <c:order val="1"/>
          <c:tx>
            <c:strRef>
              <c:f>'Starting Office Programs'!$B$325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Programs'!$C$325</c:f>
              <c:numCache/>
            </c:numRef>
          </c:val>
        </c:ser>
        <c:ser>
          <c:idx val="2"/>
          <c:order val="2"/>
          <c:tx>
            <c:strRef>
              <c:f>'Starting Office Programs'!$B$326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Programs'!$C$326</c:f>
              <c:numCache/>
            </c:numRef>
          </c:val>
        </c:ser>
        <c:ser>
          <c:idx val="3"/>
          <c:order val="3"/>
          <c:tx>
            <c:strRef>
              <c:f>'Starting Office Programs'!$B$327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'Starting Office Programs'!$C$327</c:f>
              <c:numCache/>
            </c:numRef>
          </c:val>
        </c:ser>
        <c:ser>
          <c:idx val="4"/>
          <c:order val="4"/>
          <c:tx>
            <c:strRef>
              <c:f>'Starting Office Programs'!$B$328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Programs'!$C$328</c:f>
              <c:numCache/>
            </c:numRef>
          </c:val>
        </c:ser>
        <c:ser>
          <c:idx val="5"/>
          <c:order val="5"/>
          <c:tx>
            <c:strRef>
              <c:f>'Starting Office Programs'!$B$329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Programs'!$C$329</c:f>
              <c:numCache/>
            </c:numRef>
          </c:val>
        </c:ser>
        <c:ser>
          <c:idx val="6"/>
          <c:order val="6"/>
          <c:tx>
            <c:strRef>
              <c:f>'Starting Office Programs'!$B$330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Programs'!$C$330</c:f>
              <c:numCache/>
            </c:numRef>
          </c:val>
        </c:ser>
        <c:ser>
          <c:idx val="7"/>
          <c:order val="7"/>
          <c:tx>
            <c:strRef>
              <c:f>'Starting Office Programs'!$B$331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Programs'!$C$331</c:f>
              <c:numCache/>
            </c:numRef>
          </c:val>
        </c:ser>
        <c:ser>
          <c:idx val="8"/>
          <c:order val="8"/>
          <c:tx>
            <c:strRef>
              <c:f>'Starting Office Programs'!$B$332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Programs'!$C$332</c:f>
              <c:numCache/>
            </c:numRef>
          </c:val>
        </c:ser>
        <c:ser>
          <c:idx val="9"/>
          <c:order val="9"/>
          <c:tx>
            <c:strRef>
              <c:f>'Starting Office Programs'!$B$333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Programs'!$C$333</c:f>
              <c:numCache/>
            </c:numRef>
          </c:val>
        </c:ser>
        <c:ser>
          <c:idx val="10"/>
          <c:order val="10"/>
          <c:tx>
            <c:strRef>
              <c:f>'Starting Office Programs'!$B$334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Programs'!$C$334</c:f>
              <c:numCache/>
            </c:numRef>
          </c:val>
        </c:ser>
        <c:ser>
          <c:idx val="11"/>
          <c:order val="11"/>
          <c:tx>
            <c:strRef>
              <c:f>'Starting Office Programs'!$B$335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Programs'!$C$335</c:f>
              <c:numCache/>
            </c:numRef>
          </c:val>
        </c:ser>
        <c:ser>
          <c:idx val="12"/>
          <c:order val="12"/>
          <c:tx>
            <c:strRef>
              <c:f>'Starting Office Programs'!$B$336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Programs'!$C$336</c:f>
              <c:numCache/>
            </c:numRef>
          </c:val>
        </c:ser>
        <c:ser>
          <c:idx val="13"/>
          <c:order val="13"/>
          <c:tx>
            <c:strRef>
              <c:f>'Starting Office Programs'!$B$337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Programs'!$C$337</c:f>
              <c:numCache/>
            </c:numRef>
          </c:val>
        </c:ser>
        <c:ser>
          <c:idx val="14"/>
          <c:order val="14"/>
          <c:tx>
            <c:strRef>
              <c:f>'Starting Office Programs'!$B$338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Programs'!$C$338</c:f>
              <c:numCache/>
            </c:numRef>
          </c:val>
        </c:ser>
        <c:ser>
          <c:idx val="15"/>
          <c:order val="15"/>
          <c:tx>
            <c:strRef>
              <c:f>'Starting Office Programs'!$B$339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Programs'!$C$339</c:f>
              <c:numCache/>
            </c:numRef>
          </c:val>
        </c:ser>
        <c:axId val="29966675"/>
        <c:axId val="1264620"/>
      </c:barChart>
      <c:catAx>
        <c:axId val="29966675"/>
        <c:scaling>
          <c:orientation val="minMax"/>
        </c:scaling>
        <c:axPos val="b"/>
        <c:delete val="1"/>
        <c:majorTickMark val="out"/>
        <c:minorTickMark val="none"/>
        <c:tickLblPos val="none"/>
        <c:crossAx val="1264620"/>
        <c:crosses val="autoZero"/>
        <c:auto val="1"/>
        <c:lblOffset val="100"/>
        <c:tickLblSkip val="1"/>
        <c:noMultiLvlLbl val="0"/>
      </c:catAx>
      <c:valAx>
        <c:axId val="126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66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804"/>
          <c:w val="0.868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225"/>
          <c:w val="0.878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Programs'!$D$27:$D$42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Programs'!$E$27:$E$42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Programs'!$F$27:$F$42</c:f>
              <c:numCache/>
            </c:numRef>
          </c:val>
        </c:ser>
        <c:axId val="11381581"/>
        <c:axId val="35325366"/>
      </c:barChart>
      <c:catAx>
        <c:axId val="11381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5366"/>
        <c:crosses val="autoZero"/>
        <c:auto val="1"/>
        <c:lblOffset val="100"/>
        <c:tickLblSkip val="1"/>
        <c:noMultiLvlLbl val="0"/>
      </c:catAx>
      <c:valAx>
        <c:axId val="35325366"/>
        <c:scaling>
          <c:orientation val="minMax"/>
          <c:max val="0.4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1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"/>
          <c:y val="0.891"/>
          <c:w val="0.57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8"/>
          <c:w val="0.89225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Programs'!$H$27:$H$42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Programs'!$I$27:$I$42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Programs'!$J$27:$J$42</c:f>
              <c:numCache/>
            </c:numRef>
          </c:val>
        </c:ser>
        <c:axId val="49492839"/>
        <c:axId val="42782368"/>
      </c:barChart>
      <c:catAx>
        <c:axId val="49492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2368"/>
        <c:crosses val="autoZero"/>
        <c:auto val="1"/>
        <c:lblOffset val="100"/>
        <c:tickLblSkip val="1"/>
        <c:noMultiLvlLbl val="0"/>
      </c:catAx>
      <c:valAx>
        <c:axId val="42782368"/>
        <c:scaling>
          <c:orientation val="minMax"/>
          <c:max val="1.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2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145"/>
          <c:w val="0.518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575"/>
          <c:w val="0.89325"/>
          <c:h val="0.79925"/>
        </c:manualLayout>
      </c:layout>
      <c:barChart>
        <c:barDir val="bar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Programs'!$K$27:$K$42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Programs'!$L$27:$L$42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Programs'!$M$27:$M$42</c:f>
              <c:numCache/>
            </c:numRef>
          </c:val>
        </c:ser>
        <c:axId val="49496993"/>
        <c:axId val="42819754"/>
      </c:barChart>
      <c:catAx>
        <c:axId val="49496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9754"/>
        <c:crosses val="autoZero"/>
        <c:auto val="1"/>
        <c:lblOffset val="100"/>
        <c:tickLblSkip val="1"/>
        <c:noMultiLvlLbl val="0"/>
      </c:catAx>
      <c:valAx>
        <c:axId val="42819754"/>
        <c:scaling>
          <c:orientation val="minMax"/>
          <c:max val="1.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6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91075"/>
          <c:w val="0.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65"/>
          <c:w val="0.89725"/>
          <c:h val="0.78425"/>
        </c:manualLayout>
      </c:layout>
      <c:barChart>
        <c:barDir val="bar"/>
        <c:grouping val="clustered"/>
        <c:varyColors val="0"/>
        <c:ser>
          <c:idx val="4"/>
          <c:order val="0"/>
          <c:tx>
            <c:v>7-Zip</c:v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Programs'!$P$27:$P$42</c:f>
              <c:numCache/>
            </c:numRef>
          </c:val>
        </c:ser>
        <c:ser>
          <c:idx val="3"/>
          <c:order val="1"/>
          <c:tx>
            <c:v>Skype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Programs'!$O$27:$O$42</c:f>
              <c:numCache/>
            </c:numRef>
          </c:val>
        </c:ser>
        <c:ser>
          <c:idx val="1"/>
          <c:order val="2"/>
          <c:tx>
            <c:v>Microsoft Internet Explorer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Programs'!$G$27:$G$42</c:f>
              <c:numCache/>
            </c:numRef>
          </c:val>
        </c:ser>
        <c:ser>
          <c:idx val="2"/>
          <c:order val="3"/>
          <c:tx>
            <c:v>Microsoft Media Player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Programs'!$N$27:$N$42</c:f>
              <c:numCache/>
            </c:numRef>
          </c:val>
        </c:ser>
        <c:ser>
          <c:idx val="0"/>
          <c:order val="4"/>
          <c:tx>
            <c:v>Microsoft Outlook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Programs'!$B$27:$B$42</c:f>
              <c:strCache/>
            </c:strRef>
          </c:cat>
          <c:val>
            <c:numRef>
              <c:f>'Starting Office Programs'!$C$27:$C$42</c:f>
              <c:numCache/>
            </c:numRef>
          </c:val>
        </c:ser>
        <c:axId val="49833467"/>
        <c:axId val="45848020"/>
      </c:barChart>
      <c:catAx>
        <c:axId val="49833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48020"/>
        <c:crosses val="autoZero"/>
        <c:auto val="1"/>
        <c:lblOffset val="100"/>
        <c:tickLblSkip val="1"/>
        <c:noMultiLvlLbl val="0"/>
      </c:catAx>
      <c:valAx>
        <c:axId val="45848020"/>
        <c:scaling>
          <c:orientation val="minMax"/>
          <c:max val="7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33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902"/>
          <c:w val="0.73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675"/>
          <c:w val="0.972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BenchMarks!$B$6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BenchMarks!$C$6</c:f>
              <c:numCache/>
            </c:numRef>
          </c:val>
        </c:ser>
        <c:ser>
          <c:idx val="1"/>
          <c:order val="1"/>
          <c:tx>
            <c:strRef>
              <c:f>BenchMarks!$B$7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BenchMarks!$C$7</c:f>
              <c:numCache/>
            </c:numRef>
          </c:val>
        </c:ser>
        <c:ser>
          <c:idx val="2"/>
          <c:order val="2"/>
          <c:tx>
            <c:strRef>
              <c:f>BenchMarks!$B$8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BenchMarks!$C$8</c:f>
              <c:numCache/>
            </c:numRef>
          </c:val>
        </c:ser>
        <c:ser>
          <c:idx val="3"/>
          <c:order val="3"/>
          <c:tx>
            <c:strRef>
              <c:f>BenchMarks!$B$9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BenchMarks!$C$9</c:f>
              <c:numCache/>
            </c:numRef>
          </c:val>
        </c:ser>
        <c:ser>
          <c:idx val="4"/>
          <c:order val="4"/>
          <c:tx>
            <c:strRef>
              <c:f>BenchMarks!$B$10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BenchMarks!$C$10</c:f>
              <c:numCache/>
            </c:numRef>
          </c:val>
        </c:ser>
        <c:ser>
          <c:idx val="5"/>
          <c:order val="5"/>
          <c:tx>
            <c:strRef>
              <c:f>BenchMarks!$B$11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BenchMarks!$C$11</c:f>
              <c:numCache/>
            </c:numRef>
          </c:val>
        </c:ser>
        <c:ser>
          <c:idx val="6"/>
          <c:order val="6"/>
          <c:tx>
            <c:strRef>
              <c:f>BenchMarks!$B$12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BenchMarks!$C$12</c:f>
              <c:numCache/>
            </c:numRef>
          </c:val>
        </c:ser>
        <c:ser>
          <c:idx val="7"/>
          <c:order val="7"/>
          <c:tx>
            <c:strRef>
              <c:f>BenchMarks!$B$13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BenchMarks!$C$13</c:f>
              <c:numCache/>
            </c:numRef>
          </c:val>
        </c:ser>
        <c:ser>
          <c:idx val="8"/>
          <c:order val="8"/>
          <c:tx>
            <c:strRef>
              <c:f>BenchMarks!$B$14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BenchMarks!$C$14</c:f>
              <c:numCache/>
            </c:numRef>
          </c:val>
        </c:ser>
        <c:ser>
          <c:idx val="9"/>
          <c:order val="9"/>
          <c:tx>
            <c:strRef>
              <c:f>BenchMarks!$B$15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BenchMarks!$C$15</c:f>
              <c:numCache/>
            </c:numRef>
          </c:val>
        </c:ser>
        <c:ser>
          <c:idx val="10"/>
          <c:order val="10"/>
          <c:tx>
            <c:strRef>
              <c:f>BenchMarks!$B$16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BenchMarks!$C$16</c:f>
              <c:numCache/>
            </c:numRef>
          </c:val>
        </c:ser>
        <c:ser>
          <c:idx val="11"/>
          <c:order val="11"/>
          <c:tx>
            <c:strRef>
              <c:f>BenchMarks!$B$17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BenchMarks!$C$17</c:f>
              <c:numCache/>
            </c:numRef>
          </c:val>
        </c:ser>
        <c:ser>
          <c:idx val="12"/>
          <c:order val="12"/>
          <c:tx>
            <c:strRef>
              <c:f>BenchMarks!$B$18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BenchMarks!$C$18</c:f>
              <c:numCache/>
            </c:numRef>
          </c:val>
        </c:ser>
        <c:ser>
          <c:idx val="13"/>
          <c:order val="13"/>
          <c:tx>
            <c:strRef>
              <c:f>BenchMarks!$B$19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BenchMarks!$C$19</c:f>
              <c:numCache/>
            </c:numRef>
          </c:val>
        </c:ser>
        <c:ser>
          <c:idx val="14"/>
          <c:order val="14"/>
          <c:tx>
            <c:strRef>
              <c:f>BenchMarks!$B$20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BenchMarks!$C$20</c:f>
              <c:numCache/>
            </c:numRef>
          </c:val>
        </c:ser>
        <c:ser>
          <c:idx val="15"/>
          <c:order val="15"/>
          <c:tx>
            <c:strRef>
              <c:f>BenchMarks!$B$21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BenchMarks!$C$21</c:f>
              <c:numCache/>
            </c:numRef>
          </c:val>
        </c:ser>
        <c:ser>
          <c:idx val="16"/>
          <c:order val="16"/>
          <c:tx>
            <c:strRef>
              <c:f>BenchMarks!$B$22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BenchMarks!$C$22</c:f>
              <c:numCache/>
            </c:numRef>
          </c:val>
        </c:ser>
        <c:axId val="9978997"/>
        <c:axId val="22702110"/>
      </c:barChart>
      <c:catAx>
        <c:axId val="9978997"/>
        <c:scaling>
          <c:orientation val="minMax"/>
        </c:scaling>
        <c:axPos val="b"/>
        <c:delete val="1"/>
        <c:majorTickMark val="out"/>
        <c:minorTickMark val="none"/>
        <c:tickLblPos val="none"/>
        <c:crossAx val="22702110"/>
        <c:crosses val="autoZero"/>
        <c:auto val="1"/>
        <c:lblOffset val="100"/>
        <c:tickLblSkip val="1"/>
        <c:noMultiLvlLbl val="0"/>
      </c:catAx>
      <c:valAx>
        <c:axId val="22702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76675"/>
          <c:w val="0.93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"/>
          <c:w val="0.974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BenchMarks!$B$6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BenchMarks!$D$6</c:f>
              <c:numCache/>
            </c:numRef>
          </c:val>
        </c:ser>
        <c:ser>
          <c:idx val="1"/>
          <c:order val="1"/>
          <c:tx>
            <c:strRef>
              <c:f>BenchMarks!$B$7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BenchMarks!$D$7</c:f>
              <c:numCache/>
            </c:numRef>
          </c:val>
        </c:ser>
        <c:ser>
          <c:idx val="2"/>
          <c:order val="2"/>
          <c:tx>
            <c:strRef>
              <c:f>BenchMarks!$B$8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BenchMarks!$D$8</c:f>
              <c:numCache/>
            </c:numRef>
          </c:val>
        </c:ser>
        <c:ser>
          <c:idx val="3"/>
          <c:order val="3"/>
          <c:tx>
            <c:strRef>
              <c:f>BenchMarks!$B$9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BenchMarks!$D$9</c:f>
              <c:numCache/>
            </c:numRef>
          </c:val>
        </c:ser>
        <c:ser>
          <c:idx val="4"/>
          <c:order val="4"/>
          <c:tx>
            <c:strRef>
              <c:f>BenchMarks!$B$10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BenchMarks!$D$10</c:f>
              <c:numCache/>
            </c:numRef>
          </c:val>
        </c:ser>
        <c:ser>
          <c:idx val="5"/>
          <c:order val="5"/>
          <c:tx>
            <c:strRef>
              <c:f>BenchMarks!$B$11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BenchMarks!$D$11</c:f>
              <c:numCache/>
            </c:numRef>
          </c:val>
        </c:ser>
        <c:ser>
          <c:idx val="6"/>
          <c:order val="6"/>
          <c:tx>
            <c:strRef>
              <c:f>BenchMarks!$B$12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BenchMarks!$D$12</c:f>
              <c:numCache/>
            </c:numRef>
          </c:val>
        </c:ser>
        <c:ser>
          <c:idx val="7"/>
          <c:order val="7"/>
          <c:tx>
            <c:strRef>
              <c:f>BenchMarks!$B$13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BenchMarks!$D$13</c:f>
              <c:numCache/>
            </c:numRef>
          </c:val>
        </c:ser>
        <c:ser>
          <c:idx val="8"/>
          <c:order val="8"/>
          <c:tx>
            <c:strRef>
              <c:f>BenchMarks!$B$14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BenchMarks!$D$14</c:f>
              <c:numCache/>
            </c:numRef>
          </c:val>
        </c:ser>
        <c:ser>
          <c:idx val="9"/>
          <c:order val="9"/>
          <c:tx>
            <c:strRef>
              <c:f>BenchMarks!$B$15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BenchMarks!$D$15</c:f>
              <c:numCache/>
            </c:numRef>
          </c:val>
        </c:ser>
        <c:ser>
          <c:idx val="10"/>
          <c:order val="10"/>
          <c:tx>
            <c:strRef>
              <c:f>BenchMarks!$B$16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BenchMarks!$D$16</c:f>
              <c:numCache/>
            </c:numRef>
          </c:val>
        </c:ser>
        <c:ser>
          <c:idx val="11"/>
          <c:order val="11"/>
          <c:tx>
            <c:strRef>
              <c:f>BenchMarks!$B$17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BenchMarks!$D$17</c:f>
              <c:numCache/>
            </c:numRef>
          </c:val>
        </c:ser>
        <c:ser>
          <c:idx val="12"/>
          <c:order val="12"/>
          <c:tx>
            <c:strRef>
              <c:f>BenchMarks!$B$18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BenchMarks!$D$18</c:f>
              <c:numCache/>
            </c:numRef>
          </c:val>
        </c:ser>
        <c:ser>
          <c:idx val="13"/>
          <c:order val="13"/>
          <c:tx>
            <c:strRef>
              <c:f>BenchMarks!$B$19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BenchMarks!$D$19</c:f>
              <c:numCache/>
            </c:numRef>
          </c:val>
        </c:ser>
        <c:ser>
          <c:idx val="14"/>
          <c:order val="14"/>
          <c:tx>
            <c:strRef>
              <c:f>BenchMarks!$B$20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BenchMarks!$D$20</c:f>
              <c:numCache/>
            </c:numRef>
          </c:val>
        </c:ser>
        <c:ser>
          <c:idx val="15"/>
          <c:order val="15"/>
          <c:tx>
            <c:strRef>
              <c:f>BenchMarks!$B$21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BenchMarks!$D$21</c:f>
              <c:numCache/>
            </c:numRef>
          </c:val>
        </c:ser>
        <c:ser>
          <c:idx val="16"/>
          <c:order val="16"/>
          <c:tx>
            <c:strRef>
              <c:f>BenchMarks!$B$22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BenchMarks!$D$22</c:f>
              <c:numCache/>
            </c:numRef>
          </c:val>
        </c:ser>
        <c:axId val="2992399"/>
        <c:axId val="26931592"/>
      </c:barChart>
      <c:catAx>
        <c:axId val="2992399"/>
        <c:scaling>
          <c:orientation val="minMax"/>
        </c:scaling>
        <c:axPos val="b"/>
        <c:delete val="1"/>
        <c:majorTickMark val="out"/>
        <c:minorTickMark val="none"/>
        <c:tickLblPos val="none"/>
        <c:crossAx val="26931592"/>
        <c:crosses val="autoZero"/>
        <c:auto val="1"/>
        <c:lblOffset val="100"/>
        <c:tickLblSkip val="1"/>
        <c:noMultiLvlLbl val="0"/>
      </c:catAx>
      <c:valAx>
        <c:axId val="26931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"/>
          <c:y val="0.794"/>
          <c:w val="0.913"/>
          <c:h val="0.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5"/>
          <c:w val="0.903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4285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E6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5A0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34522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Ref>
              <c:f>'Boot Time'!$B$5:$B$20</c:f>
              <c:strCache/>
            </c:strRef>
          </c:cat>
          <c:val>
            <c:numRef>
              <c:f>'Boot Time'!$E$5:$E$20</c:f>
              <c:numCache/>
            </c:numRef>
          </c:val>
        </c:ser>
        <c:gapWidth val="50"/>
        <c:axId val="65267723"/>
        <c:axId val="50538596"/>
      </c:barChart>
      <c:catAx>
        <c:axId val="65267723"/>
        <c:scaling>
          <c:orientation val="minMax"/>
        </c:scaling>
        <c:axPos val="b"/>
        <c:delete val="1"/>
        <c:majorTickMark val="out"/>
        <c:minorTickMark val="none"/>
        <c:tickLblPos val="none"/>
        <c:crossAx val="50538596"/>
        <c:crosses val="autoZero"/>
        <c:auto val="1"/>
        <c:lblOffset val="100"/>
        <c:tickLblSkip val="1"/>
        <c:noMultiLvlLbl val="0"/>
      </c:catAx>
      <c:valAx>
        <c:axId val="50538596"/>
        <c:scaling>
          <c:orientation val="minMax"/>
          <c:max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7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7895"/>
          <c:w val="0.866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35"/>
          <c:w val="0.969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B20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axId val="52194181"/>
        <c:axId val="67094446"/>
      </c:barChart>
      <c:catAx>
        <c:axId val="5219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4446"/>
        <c:crosses val="autoZero"/>
        <c:auto val="1"/>
        <c:lblOffset val="100"/>
        <c:tickLblSkip val="1"/>
        <c:noMultiLvlLbl val="0"/>
      </c:catAx>
      <c:valAx>
        <c:axId val="67094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854"/>
          <c:w val="0.921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0725"/>
          <c:w val="0.958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Idling!$B$26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(Idling!$D$26,Idling!$F$26)</c:f>
              <c:numCache/>
            </c:numRef>
          </c:val>
        </c:ser>
        <c:ser>
          <c:idx val="1"/>
          <c:order val="1"/>
          <c:tx>
            <c:strRef>
              <c:f>Idling!$B$27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(Idling!$D$27,Idling!$F$27)</c:f>
              <c:numCache/>
            </c:numRef>
          </c:val>
        </c:ser>
        <c:ser>
          <c:idx val="2"/>
          <c:order val="2"/>
          <c:tx>
            <c:strRef>
              <c:f>Idling!$B$28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(Idling!$D$28,Idling!$F$28)</c:f>
              <c:numCache/>
            </c:numRef>
          </c:val>
        </c:ser>
        <c:ser>
          <c:idx val="3"/>
          <c:order val="3"/>
          <c:tx>
            <c:strRef>
              <c:f>Idling!$B$29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(Idling!$D$29,Idling!$F$29)</c:f>
              <c:numCache/>
            </c:numRef>
          </c:val>
        </c:ser>
        <c:ser>
          <c:idx val="4"/>
          <c:order val="4"/>
          <c:tx>
            <c:strRef>
              <c:f>Idling!$B$30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5"/>
          <c:order val="5"/>
          <c:tx>
            <c:strRef>
              <c:f>Idling!$B$31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6"/>
          <c:order val="6"/>
          <c:tx>
            <c:strRef>
              <c:f>Idling!$B$32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7"/>
          <c:order val="7"/>
          <c:tx>
            <c:strRef>
              <c:f>Idling!$B$33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8"/>
          <c:order val="8"/>
          <c:tx>
            <c:strRef>
              <c:f>Idling!$B$34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9"/>
          <c:order val="9"/>
          <c:tx>
            <c:strRef>
              <c:f>Idling!$B$35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10"/>
          <c:order val="10"/>
          <c:tx>
            <c:strRef>
              <c:f>Idling!$B$36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11"/>
          <c:order val="11"/>
          <c:tx>
            <c:strRef>
              <c:f>Idling!$B$37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12"/>
          <c:order val="12"/>
          <c:tx>
            <c:strRef>
              <c:f>Idling!$B$38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13"/>
          <c:order val="13"/>
          <c:tx>
            <c:strRef>
              <c:f>Idling!$B$39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4"/>
          <c:order val="14"/>
          <c:tx>
            <c:strRef>
              <c:f>Idling!$B$40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5"/>
          <c:order val="15"/>
          <c:tx>
            <c:strRef>
              <c:f>Idling!$B$41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axId val="66979103"/>
        <c:axId val="65941016"/>
      </c:barChart>
      <c:catAx>
        <c:axId val="6697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1016"/>
        <c:crosses val="autoZero"/>
        <c:auto val="1"/>
        <c:lblOffset val="100"/>
        <c:tickLblSkip val="1"/>
        <c:noMultiLvlLbl val="0"/>
      </c:catAx>
      <c:valAx>
        <c:axId val="6594101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910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25"/>
          <c:y val="0.85825"/>
          <c:w val="0.92675"/>
          <c:h val="0.1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3"/>
          <c:w val="0.919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cat>
            <c:strRef>
              <c:f>'On-access'!$F$5</c:f>
              <c:strCache/>
            </c:strRef>
          </c:cat>
          <c:val>
            <c:numRef>
              <c:f>'On-access'!$F$21</c:f>
              <c:numCache/>
            </c:numRef>
          </c:val>
        </c:ser>
        <c:overlap val="-20"/>
        <c:gapWidth val="110"/>
        <c:axId val="56598233"/>
        <c:axId val="39622050"/>
      </c:barChart>
      <c:catAx>
        <c:axId val="56598233"/>
        <c:scaling>
          <c:orientation val="minMax"/>
        </c:scaling>
        <c:axPos val="b"/>
        <c:delete val="1"/>
        <c:majorTickMark val="out"/>
        <c:minorTickMark val="none"/>
        <c:tickLblPos val="none"/>
        <c:crossAx val="39622050"/>
        <c:crosses val="autoZero"/>
        <c:auto val="1"/>
        <c:lblOffset val="100"/>
        <c:tickLblSkip val="1"/>
        <c:noMultiLvlLbl val="0"/>
      </c:catAx>
      <c:valAx>
        <c:axId val="396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8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5"/>
          <c:y val="0.79675"/>
          <c:w val="0.896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6"/>
          <c:w val="0.913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04040"/>
              </a:solidFill>
              <a:ln w="3175">
                <a:noFill/>
              </a:ln>
            </c:spPr>
          </c:dP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overlap val="-20"/>
        <c:gapWidth val="110"/>
        <c:axId val="21054131"/>
        <c:axId val="55269452"/>
      </c:barChart>
      <c:catAx>
        <c:axId val="21054131"/>
        <c:scaling>
          <c:orientation val="minMax"/>
        </c:scaling>
        <c:axPos val="b"/>
        <c:delete val="1"/>
        <c:majorTickMark val="out"/>
        <c:minorTickMark val="none"/>
        <c:tickLblPos val="none"/>
        <c:crossAx val="55269452"/>
        <c:crosses val="autoZero"/>
        <c:auto val="1"/>
        <c:lblOffset val="100"/>
        <c:tickLblSkip val="1"/>
        <c:noMultiLvlLbl val="0"/>
      </c:catAx>
      <c:valAx>
        <c:axId val="5526945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13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79825"/>
          <c:w val="0.86675"/>
          <c:h val="0.1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35"/>
          <c:w val="0.902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'On-demand'!$B$26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'On-demand'!$C$26</c:f>
              <c:numCache/>
            </c:numRef>
          </c:val>
        </c:ser>
        <c:ser>
          <c:idx val="1"/>
          <c:order val="1"/>
          <c:tx>
            <c:strRef>
              <c:f>'On-demand'!$B$27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'On-demand'!$C$27</c:f>
              <c:numCache/>
            </c:numRef>
          </c:val>
        </c:ser>
        <c:ser>
          <c:idx val="2"/>
          <c:order val="2"/>
          <c:tx>
            <c:strRef>
              <c:f>'On-demand'!$B$28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'On-demand'!$C$28</c:f>
              <c:numCache/>
            </c:numRef>
          </c:val>
        </c:ser>
        <c:ser>
          <c:idx val="3"/>
          <c:order val="3"/>
          <c:tx>
            <c:strRef>
              <c:f>'On-demand'!$B$29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'On-demand'!$C$29</c:f>
              <c:numCache/>
            </c:numRef>
          </c:val>
        </c:ser>
        <c:ser>
          <c:idx val="4"/>
          <c:order val="4"/>
          <c:tx>
            <c:strRef>
              <c:f>'On-demand'!$B$30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5"/>
          <c:order val="5"/>
          <c:tx>
            <c:strRef>
              <c:f>'On-demand'!$B$31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6"/>
          <c:order val="6"/>
          <c:tx>
            <c:strRef>
              <c:f>'On-demand'!$B$32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7"/>
          <c:order val="7"/>
          <c:tx>
            <c:strRef>
              <c:f>'On-demand'!$B$33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8"/>
          <c:order val="8"/>
          <c:tx>
            <c:strRef>
              <c:f>'On-demand'!$B$34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9"/>
          <c:order val="9"/>
          <c:tx>
            <c:strRef>
              <c:f>'On-demand'!$B$35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10"/>
          <c:order val="10"/>
          <c:tx>
            <c:strRef>
              <c:f>'On-demand'!$B$36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11"/>
          <c:order val="11"/>
          <c:tx>
            <c:strRef>
              <c:f>'On-demand'!$B$37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12"/>
          <c:order val="12"/>
          <c:tx>
            <c:strRef>
              <c:f>'On-demand'!$B$38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13"/>
          <c:order val="13"/>
          <c:tx>
            <c:strRef>
              <c:f>'On-demand'!$B$39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E185"/>
              </a:solidFill>
              <a:ln w="3175">
                <a:noFill/>
              </a:ln>
            </c:spPr>
          </c:dPt>
          <c:val>
            <c:numRef>
              <c:f>'On-demand'!$C$39</c:f>
              <c:numCache/>
            </c:numRef>
          </c:val>
        </c:ser>
        <c:ser>
          <c:idx val="14"/>
          <c:order val="14"/>
          <c:tx>
            <c:strRef>
              <c:f>'On-demand'!$B$40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'On-demand'!$C$40</c:f>
              <c:numCache/>
            </c:numRef>
          </c:val>
        </c:ser>
        <c:ser>
          <c:idx val="15"/>
          <c:order val="15"/>
          <c:tx>
            <c:strRef>
              <c:f>'On-demand'!$B$41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'On-demand'!$C$41</c:f>
              <c:numCache/>
            </c:numRef>
          </c:val>
        </c:ser>
        <c:overlap val="-20"/>
        <c:gapWidth val="110"/>
        <c:axId val="27663021"/>
        <c:axId val="47640598"/>
      </c:barChart>
      <c:catAx>
        <c:axId val="27663021"/>
        <c:scaling>
          <c:orientation val="minMax"/>
        </c:scaling>
        <c:axPos val="b"/>
        <c:delete val="1"/>
        <c:majorTickMark val="out"/>
        <c:minorTickMark val="none"/>
        <c:tickLblPos val="none"/>
        <c:crossAx val="47640598"/>
        <c:crosses val="autoZero"/>
        <c:auto val="1"/>
        <c:lblOffset val="100"/>
        <c:tickLblSkip val="1"/>
        <c:noMultiLvlLbl val="0"/>
      </c:catAx>
      <c:valAx>
        <c:axId val="47640598"/>
        <c:scaling>
          <c:orientation val="minMax"/>
          <c:max val="0.030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3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788"/>
          <c:w val="0.85025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'On-demand'!$B$44</c:f>
              <c:strCache>
                <c:ptCount val="1"/>
                <c:pt idx="0">
                  <c:v>BitDefender </c:v>
                </c:pt>
              </c:strCache>
            </c:strRef>
          </c:tx>
          <c:spPr>
            <a:solidFill>
              <a:srgbClr val="7345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1"/>
          <c:order val="1"/>
          <c:tx>
            <c:strRef>
              <c:f>'On-demand'!$B$45</c:f>
              <c:strCache>
                <c:ptCount val="1"/>
                <c:pt idx="0">
                  <c:v>G DATA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2"/>
          <c:order val="2"/>
          <c:tx>
            <c:strRef>
              <c:f>'On-demand'!$B$46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3"/>
          <c:order val="3"/>
          <c:tx>
            <c:strRef>
              <c:f>'On-demand'!$B$47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4"/>
          <c:order val="4"/>
          <c:tx>
            <c:strRef>
              <c:f>'On-demand'!$B$48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B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5"/>
          <c:order val="5"/>
          <c:tx>
            <c:strRef>
              <c:f>'On-demand'!$B$49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'On-demand'!$C$49</c:f>
              <c:numCache/>
            </c:numRef>
          </c:val>
        </c:ser>
        <c:ser>
          <c:idx val="6"/>
          <c:order val="6"/>
          <c:tx>
            <c:strRef>
              <c:f>'On-demand'!$B$50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3E6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'On-demand'!$C$50</c:f>
              <c:numCache/>
            </c:numRef>
          </c:val>
        </c:ser>
        <c:ser>
          <c:idx val="7"/>
          <c:order val="7"/>
          <c:tx>
            <c:strRef>
              <c:f>'On-demand'!$B$51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'On-demand'!$C$51</c:f>
              <c:numCache/>
            </c:numRef>
          </c:val>
        </c:ser>
        <c:ser>
          <c:idx val="8"/>
          <c:order val="8"/>
          <c:tx>
            <c:strRef>
              <c:f>'On-demand'!$B$52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9"/>
          <c:order val="9"/>
          <c:tx>
            <c:strRef>
              <c:f>'On-demand'!$B$53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10"/>
          <c:order val="10"/>
          <c:tx>
            <c:strRef>
              <c:f>'On-demand'!$B$54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B428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11"/>
          <c:order val="11"/>
          <c:tx>
            <c:strRef>
              <c:f>'On-demand'!$B$55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7C80"/>
              </a:solidFill>
              <a:ln w="3175">
                <a:noFill/>
              </a:ln>
            </c:spPr>
          </c:dPt>
          <c:val>
            <c:numRef>
              <c:f>'On-demand'!$C$55</c:f>
              <c:numCache/>
            </c:numRef>
          </c:val>
        </c:ser>
        <c:ser>
          <c:idx val="12"/>
          <c:order val="12"/>
          <c:tx>
            <c:strRef>
              <c:f>'On-demand'!$B$56</c:f>
              <c:strCache>
                <c:ptCount val="1"/>
                <c:pt idx="0">
                  <c:v>Avast </c:v>
                </c:pt>
              </c:strCache>
            </c:strRef>
          </c:tx>
          <c:spPr>
            <a:solidFill>
              <a:srgbClr val="FA5A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13"/>
          <c:order val="13"/>
          <c:tx>
            <c:strRef>
              <c:f>'On-demand'!$B$57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14"/>
          <c:order val="14"/>
          <c:tx>
            <c:strRef>
              <c:f>'On-demand'!$B$58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'On-demand'!$C$58</c:f>
              <c:numCache/>
            </c:numRef>
          </c:val>
        </c:ser>
        <c:ser>
          <c:idx val="15"/>
          <c:order val="15"/>
          <c:tx>
            <c:strRef>
              <c:f>'On-demand'!$B$59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E00"/>
              </a:solidFill>
              <a:ln w="3175">
                <a:noFill/>
              </a:ln>
            </c:spPr>
          </c:dPt>
          <c:val>
            <c:numRef>
              <c:f>'On-demand'!$C$59</c:f>
              <c:numCache/>
            </c:numRef>
          </c:val>
        </c:ser>
        <c:overlap val="-20"/>
        <c:gapWidth val="110"/>
        <c:axId val="26112199"/>
        <c:axId val="33683200"/>
      </c:barChart>
      <c:catAx>
        <c:axId val="26112199"/>
        <c:scaling>
          <c:orientation val="minMax"/>
        </c:scaling>
        <c:axPos val="b"/>
        <c:delete val="1"/>
        <c:majorTickMark val="out"/>
        <c:minorTickMark val="none"/>
        <c:tickLblPos val="none"/>
        <c:crossAx val="33683200"/>
        <c:crosses val="autoZero"/>
        <c:auto val="1"/>
        <c:lblOffset val="100"/>
        <c:tickLblSkip val="1"/>
        <c:noMultiLvlLbl val="0"/>
      </c:catAx>
      <c:valAx>
        <c:axId val="336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12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"/>
          <c:y val="0.801"/>
          <c:w val="0.85175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Relationship Id="rId13" Type="http://schemas.openxmlformats.org/officeDocument/2006/relationships/chart" Target="/xl/charts/chart22.xml" /><Relationship Id="rId14" Type="http://schemas.openxmlformats.org/officeDocument/2006/relationships/chart" Target="/xl/charts/chart23.xml" /><Relationship Id="rId15" Type="http://schemas.openxmlformats.org/officeDocument/2006/relationships/chart" Target="/xl/charts/chart24.xml" /><Relationship Id="rId16" Type="http://schemas.openxmlformats.org/officeDocument/2006/relationships/chart" Target="/xl/charts/chart25.xml" /><Relationship Id="rId17" Type="http://schemas.openxmlformats.org/officeDocument/2006/relationships/chart" Target="/xl/charts/chart26.xml" /><Relationship Id="rId18" Type="http://schemas.openxmlformats.org/officeDocument/2006/relationships/chart" Target="/xl/charts/chart2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12</xdr:row>
      <xdr:rowOff>9525</xdr:rowOff>
    </xdr:from>
    <xdr:to>
      <xdr:col>3</xdr:col>
      <xdr:colOff>1181100</xdr:colOff>
      <xdr:row>15</xdr:row>
      <xdr:rowOff>57150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6864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6</xdr:row>
      <xdr:rowOff>28575</xdr:rowOff>
    </xdr:from>
    <xdr:to>
      <xdr:col>3</xdr:col>
      <xdr:colOff>1190625</xdr:colOff>
      <xdr:row>7</xdr:row>
      <xdr:rowOff>152400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067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8</xdr:row>
      <xdr:rowOff>0</xdr:rowOff>
    </xdr:from>
    <xdr:to>
      <xdr:col>3</xdr:col>
      <xdr:colOff>1228725</xdr:colOff>
      <xdr:row>10</xdr:row>
      <xdr:rowOff>104775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4419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34</xdr:row>
      <xdr:rowOff>314325</xdr:rowOff>
    </xdr:from>
    <xdr:to>
      <xdr:col>4</xdr:col>
      <xdr:colOff>1181100</xdr:colOff>
      <xdr:row>36</xdr:row>
      <xdr:rowOff>381000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2392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31</xdr:row>
      <xdr:rowOff>9525</xdr:rowOff>
    </xdr:from>
    <xdr:to>
      <xdr:col>4</xdr:col>
      <xdr:colOff>1190625</xdr:colOff>
      <xdr:row>33</xdr:row>
      <xdr:rowOff>104775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1134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25</xdr:row>
      <xdr:rowOff>47625</xdr:rowOff>
    </xdr:from>
    <xdr:to>
      <xdr:col>4</xdr:col>
      <xdr:colOff>1181100</xdr:colOff>
      <xdr:row>28</xdr:row>
      <xdr:rowOff>123825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98012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5</xdr:row>
      <xdr:rowOff>123825</xdr:rowOff>
    </xdr:to>
    <xdr:pic>
      <xdr:nvPicPr>
        <xdr:cNvPr id="7" name="Picture 17" descr="pf_platinum_onaccess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52775" y="1704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24</xdr:row>
      <xdr:rowOff>0</xdr:rowOff>
    </xdr:from>
    <xdr:to>
      <xdr:col>4</xdr:col>
      <xdr:colOff>1181100</xdr:colOff>
      <xdr:row>24</xdr:row>
      <xdr:rowOff>762000</xdr:rowOff>
    </xdr:to>
    <xdr:pic>
      <xdr:nvPicPr>
        <xdr:cNvPr id="8" name="Picture 18" descr="pf_platinum_ondemand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486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50</xdr:row>
      <xdr:rowOff>95250</xdr:rowOff>
    </xdr:from>
    <xdr:to>
      <xdr:col>4</xdr:col>
      <xdr:colOff>1171575</xdr:colOff>
      <xdr:row>52</xdr:row>
      <xdr:rowOff>247650</xdr:rowOff>
    </xdr:to>
    <xdr:pic>
      <xdr:nvPicPr>
        <xdr:cNvPr id="9" name="Picture 14" descr="pf_bronze_office_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17983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46</xdr:row>
      <xdr:rowOff>142875</xdr:rowOff>
    </xdr:from>
    <xdr:to>
      <xdr:col>4</xdr:col>
      <xdr:colOff>1171575</xdr:colOff>
      <xdr:row>48</xdr:row>
      <xdr:rowOff>123825</xdr:rowOff>
    </xdr:to>
    <xdr:pic>
      <xdr:nvPicPr>
        <xdr:cNvPr id="10" name="Picture 13" descr="pf_silver_office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05350" y="16468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44</xdr:row>
      <xdr:rowOff>104775</xdr:rowOff>
    </xdr:from>
    <xdr:to>
      <xdr:col>4</xdr:col>
      <xdr:colOff>1181100</xdr:colOff>
      <xdr:row>45</xdr:row>
      <xdr:rowOff>257175</xdr:rowOff>
    </xdr:to>
    <xdr:pic>
      <xdr:nvPicPr>
        <xdr:cNvPr id="11" name="Picture 12" descr="pf_gold_office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15078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2</xdr:col>
      <xdr:colOff>95250</xdr:colOff>
      <xdr:row>0</xdr:row>
      <xdr:rowOff>990600</xdr:rowOff>
    </xdr:to>
    <xdr:pic>
      <xdr:nvPicPr>
        <xdr:cNvPr id="12" name="Picture 11" descr="Anti-Malware_logo_red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238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0.735</cdr:y>
    </cdr:from>
    <cdr:to>
      <cdr:x>0.95275</cdr:x>
      <cdr:y>0.7845</cdr:y>
    </cdr:to>
    <cdr:sp>
      <cdr:nvSpPr>
        <cdr:cNvPr id="1" name="Text Box 17"/>
        <cdr:cNvSpPr txBox="1">
          <a:spLocks noChangeArrowheads="1"/>
        </cdr:cNvSpPr>
      </cdr:nvSpPr>
      <cdr:spPr>
        <a:xfrm>
          <a:off x="4143375" y="2581275"/>
          <a:ext cx="1504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0.72175</cdr:y>
    </cdr:from>
    <cdr:to>
      <cdr:x>0.959</cdr:x>
      <cdr:y>0.77775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76700" y="2333625"/>
          <a:ext cx="1638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0.72225</cdr:y>
    </cdr:from>
    <cdr:to>
      <cdr:x>0.93425</cdr:x>
      <cdr:y>0.7785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33625"/>
          <a:ext cx="1485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0.72175</cdr:y>
    </cdr:from>
    <cdr:to>
      <cdr:x>0.9365</cdr:x>
      <cdr:y>0.77625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19550" y="2400300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0.72475</cdr:y>
    </cdr:from>
    <cdr:to>
      <cdr:x>0.96375</cdr:x>
      <cdr:y>0.7805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48125" y="236220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0.71875</cdr:y>
    </cdr:from>
    <cdr:to>
      <cdr:x>0.948</cdr:x>
      <cdr:y>0.77425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43150"/>
          <a:ext cx="1600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</cdr:x>
      <cdr:y>0.722</cdr:y>
    </cdr:from>
    <cdr:to>
      <cdr:x>0.943</cdr:x>
      <cdr:y>0.77825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86225" y="2352675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0.725</cdr:y>
    </cdr:from>
    <cdr:to>
      <cdr:x>0.95725</cdr:x>
      <cdr:y>0.7805</cdr:y>
    </cdr:to>
    <cdr:sp>
      <cdr:nvSpPr>
        <cdr:cNvPr id="1" name="Text Box 17"/>
        <cdr:cNvSpPr txBox="1">
          <a:spLocks noChangeArrowheads="1"/>
        </cdr:cNvSpPr>
      </cdr:nvSpPr>
      <cdr:spPr>
        <a:xfrm>
          <a:off x="4191000" y="2457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0.886</cdr:y>
    </cdr:from>
    <cdr:to>
      <cdr:x>0.889</cdr:x>
      <cdr:y>0.913</cdr:y>
    </cdr:to>
    <cdr:sp>
      <cdr:nvSpPr>
        <cdr:cNvPr id="1" name="Text Box 4"/>
        <cdr:cNvSpPr txBox="1">
          <a:spLocks noChangeArrowheads="1"/>
        </cdr:cNvSpPr>
      </cdr:nvSpPr>
      <cdr:spPr>
        <a:xfrm>
          <a:off x="4429125" y="6010275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0.88825</cdr:y>
    </cdr:from>
    <cdr:to>
      <cdr:x>0.91375</cdr:x>
      <cdr:y>0.91475</cdr:y>
    </cdr:to>
    <cdr:sp>
      <cdr:nvSpPr>
        <cdr:cNvPr id="1" name="Text Box 4"/>
        <cdr:cNvSpPr txBox="1">
          <a:spLocks noChangeArrowheads="1"/>
        </cdr:cNvSpPr>
      </cdr:nvSpPr>
      <cdr:spPr>
        <a:xfrm>
          <a:off x="4581525" y="5972175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0.213</cdr:x>
      <cdr:y>0.00925</cdr:y>
    </cdr:from>
    <cdr:to>
      <cdr:x>0.82325</cdr:x>
      <cdr:y>0.0605</cdr:y>
    </cdr:to>
    <cdr:sp>
      <cdr:nvSpPr>
        <cdr:cNvPr id="2" name="TextBox 1"/>
        <cdr:cNvSpPr txBox="1">
          <a:spLocks noChangeArrowheads="1"/>
        </cdr:cNvSpPr>
      </cdr:nvSpPr>
      <cdr:spPr>
        <a:xfrm>
          <a:off x="1352550" y="57150"/>
          <a:ext cx="3895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Reader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142875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5638800" y="495300"/>
        <a:ext cx="4905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0.87625</cdr:y>
    </cdr:from>
    <cdr:to>
      <cdr:x>0.92175</cdr:x>
      <cdr:y>0.90275</cdr:y>
    </cdr:to>
    <cdr:sp>
      <cdr:nvSpPr>
        <cdr:cNvPr id="1" name="Text Box 4"/>
        <cdr:cNvSpPr txBox="1">
          <a:spLocks noChangeArrowheads="1"/>
        </cdr:cNvSpPr>
      </cdr:nvSpPr>
      <cdr:spPr>
        <a:xfrm>
          <a:off x="4352925" y="5848350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0.21425</cdr:x>
      <cdr:y>0.012</cdr:y>
    </cdr:from>
    <cdr:to>
      <cdr:x>0.83675</cdr:x>
      <cdr:y>0.064</cdr:y>
    </cdr:to>
    <cdr:sp>
      <cdr:nvSpPr>
        <cdr:cNvPr id="2" name="TextBox 1"/>
        <cdr:cNvSpPr txBox="1">
          <a:spLocks noChangeArrowheads="1"/>
        </cdr:cNvSpPr>
      </cdr:nvSpPr>
      <cdr:spPr>
        <a:xfrm>
          <a:off x="1362075" y="76200"/>
          <a:ext cx="3981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Photoshop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 всем типам запуска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0.858</cdr:y>
    </cdr:from>
    <cdr:to>
      <cdr:x>0.90325</cdr:x>
      <cdr:y>0.8845</cdr:y>
    </cdr:to>
    <cdr:sp>
      <cdr:nvSpPr>
        <cdr:cNvPr id="1" name="Text Box 4"/>
        <cdr:cNvSpPr txBox="1">
          <a:spLocks noChangeArrowheads="1"/>
        </cdr:cNvSpPr>
      </cdr:nvSpPr>
      <cdr:spPr>
        <a:xfrm>
          <a:off x="4543425" y="6324600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  <cdr:relSizeAnchor xmlns:cdr="http://schemas.openxmlformats.org/drawingml/2006/chartDrawing">
    <cdr:from>
      <cdr:x>0.11225</cdr:x>
      <cdr:y>0.01925</cdr:y>
    </cdr:from>
    <cdr:to>
      <cdr:x>0.91</cdr:x>
      <cdr:y>0.0635</cdr:y>
    </cdr:to>
    <cdr:sp>
      <cdr:nvSpPr>
        <cdr:cNvPr id="2" name="TextBox 1"/>
        <cdr:cNvSpPr txBox="1">
          <a:spLocks noChangeArrowheads="1"/>
        </cdr:cNvSpPr>
      </cdr:nvSpPr>
      <cdr:spPr>
        <a:xfrm>
          <a:off x="714375" y="133350"/>
          <a:ext cx="512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Outlook, Internet Explorer, Media Player, Skype, 7-Zip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45</xdr:row>
      <xdr:rowOff>114300</xdr:rowOff>
    </xdr:from>
    <xdr:to>
      <xdr:col>11</xdr:col>
      <xdr:colOff>723900</xdr:colOff>
      <xdr:row>64</xdr:row>
      <xdr:rowOff>104775</xdr:rowOff>
    </xdr:to>
    <xdr:graphicFrame>
      <xdr:nvGraphicFramePr>
        <xdr:cNvPr id="1" name="Chart 8"/>
        <xdr:cNvGraphicFramePr/>
      </xdr:nvGraphicFramePr>
      <xdr:xfrm>
        <a:off x="3514725" y="8134350"/>
        <a:ext cx="5915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400050</xdr:colOff>
      <xdr:row>58</xdr:row>
      <xdr:rowOff>66675</xdr:rowOff>
    </xdr:from>
    <xdr:ext cx="1352550" cy="180975"/>
    <xdr:sp>
      <xdr:nvSpPr>
        <xdr:cNvPr id="2" name="Text Box 13"/>
        <xdr:cNvSpPr txBox="1">
          <a:spLocks noChangeArrowheads="1"/>
        </xdr:cNvSpPr>
      </xdr:nvSpPr>
      <xdr:spPr>
        <a:xfrm>
          <a:off x="7620000" y="105346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4</xdr:col>
      <xdr:colOff>0</xdr:colOff>
      <xdr:row>87</xdr:row>
      <xdr:rowOff>85725</xdr:rowOff>
    </xdr:from>
    <xdr:to>
      <xdr:col>12</xdr:col>
      <xdr:colOff>0</xdr:colOff>
      <xdr:row>106</xdr:row>
      <xdr:rowOff>38100</xdr:rowOff>
    </xdr:to>
    <xdr:graphicFrame>
      <xdr:nvGraphicFramePr>
        <xdr:cNvPr id="3" name="Chart 10"/>
        <xdr:cNvGraphicFramePr/>
      </xdr:nvGraphicFramePr>
      <xdr:xfrm>
        <a:off x="3505200" y="15411450"/>
        <a:ext cx="5943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400050</xdr:colOff>
      <xdr:row>100</xdr:row>
      <xdr:rowOff>19050</xdr:rowOff>
    </xdr:from>
    <xdr:ext cx="1352550" cy="171450"/>
    <xdr:sp>
      <xdr:nvSpPr>
        <xdr:cNvPr id="4" name="Text Box 15"/>
        <xdr:cNvSpPr txBox="1">
          <a:spLocks noChangeArrowheads="1"/>
        </xdr:cNvSpPr>
      </xdr:nvSpPr>
      <xdr:spPr>
        <a:xfrm>
          <a:off x="7620000" y="177641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0</xdr:colOff>
      <xdr:row>65</xdr:row>
      <xdr:rowOff>152400</xdr:rowOff>
    </xdr:from>
    <xdr:to>
      <xdr:col>12</xdr:col>
      <xdr:colOff>19050</xdr:colOff>
      <xdr:row>85</xdr:row>
      <xdr:rowOff>47625</xdr:rowOff>
    </xdr:to>
    <xdr:graphicFrame>
      <xdr:nvGraphicFramePr>
        <xdr:cNvPr id="5" name="Chart 9"/>
        <xdr:cNvGraphicFramePr/>
      </xdr:nvGraphicFramePr>
      <xdr:xfrm>
        <a:off x="3505200" y="11763375"/>
        <a:ext cx="59626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400050</xdr:colOff>
      <xdr:row>78</xdr:row>
      <xdr:rowOff>85725</xdr:rowOff>
    </xdr:from>
    <xdr:ext cx="1581150" cy="209550"/>
    <xdr:sp>
      <xdr:nvSpPr>
        <xdr:cNvPr id="6" name="Text Box 14"/>
        <xdr:cNvSpPr txBox="1">
          <a:spLocks noChangeArrowheads="1"/>
        </xdr:cNvSpPr>
      </xdr:nvSpPr>
      <xdr:spPr>
        <a:xfrm>
          <a:off x="7620000" y="13963650"/>
          <a:ext cx="1581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19050</xdr:colOff>
      <xdr:row>107</xdr:row>
      <xdr:rowOff>95250</xdr:rowOff>
    </xdr:from>
    <xdr:to>
      <xdr:col>12</xdr:col>
      <xdr:colOff>9525</xdr:colOff>
      <xdr:row>126</xdr:row>
      <xdr:rowOff>142875</xdr:rowOff>
    </xdr:to>
    <xdr:graphicFrame>
      <xdr:nvGraphicFramePr>
        <xdr:cNvPr id="7" name="Chart 11"/>
        <xdr:cNvGraphicFramePr/>
      </xdr:nvGraphicFramePr>
      <xdr:xfrm>
        <a:off x="3524250" y="18964275"/>
        <a:ext cx="593407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419100</xdr:colOff>
      <xdr:row>121</xdr:row>
      <xdr:rowOff>28575</xdr:rowOff>
    </xdr:from>
    <xdr:ext cx="1352550" cy="171450"/>
    <xdr:sp>
      <xdr:nvSpPr>
        <xdr:cNvPr id="8" name="Text Box 16"/>
        <xdr:cNvSpPr txBox="1">
          <a:spLocks noChangeArrowheads="1"/>
        </xdr:cNvSpPr>
      </xdr:nvSpPr>
      <xdr:spPr>
        <a:xfrm>
          <a:off x="7639050" y="214788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oneCellAnchor>
  <xdr:twoCellAnchor>
    <xdr:from>
      <xdr:col>3</xdr:col>
      <xdr:colOff>723900</xdr:colOff>
      <xdr:row>127</xdr:row>
      <xdr:rowOff>209550</xdr:rowOff>
    </xdr:from>
    <xdr:to>
      <xdr:col>12</xdr:col>
      <xdr:colOff>9525</xdr:colOff>
      <xdr:row>148</xdr:row>
      <xdr:rowOff>104775</xdr:rowOff>
    </xdr:to>
    <xdr:graphicFrame>
      <xdr:nvGraphicFramePr>
        <xdr:cNvPr id="9" name="Chart 12"/>
        <xdr:cNvGraphicFramePr/>
      </xdr:nvGraphicFramePr>
      <xdr:xfrm>
        <a:off x="3486150" y="22621875"/>
        <a:ext cx="59721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342900</xdr:colOff>
      <xdr:row>142</xdr:row>
      <xdr:rowOff>123825</xdr:rowOff>
    </xdr:from>
    <xdr:ext cx="1352550" cy="171450"/>
    <xdr:sp>
      <xdr:nvSpPr>
        <xdr:cNvPr id="10" name="Text Box 17"/>
        <xdr:cNvSpPr txBox="1">
          <a:spLocks noChangeArrowheads="1"/>
        </xdr:cNvSpPr>
      </xdr:nvSpPr>
      <xdr:spPr>
        <a:xfrm>
          <a:off x="7562850" y="252698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</xdr:col>
      <xdr:colOff>28575</xdr:colOff>
      <xdr:row>150</xdr:row>
      <xdr:rowOff>0</xdr:rowOff>
    </xdr:from>
    <xdr:to>
      <xdr:col>12</xdr:col>
      <xdr:colOff>47625</xdr:colOff>
      <xdr:row>168</xdr:row>
      <xdr:rowOff>114300</xdr:rowOff>
    </xdr:to>
    <xdr:graphicFrame>
      <xdr:nvGraphicFramePr>
        <xdr:cNvPr id="11" name="Chart 12"/>
        <xdr:cNvGraphicFramePr/>
      </xdr:nvGraphicFramePr>
      <xdr:xfrm>
        <a:off x="3533775" y="26431875"/>
        <a:ext cx="5962650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174</xdr:row>
      <xdr:rowOff>28575</xdr:rowOff>
    </xdr:from>
    <xdr:to>
      <xdr:col>11</xdr:col>
      <xdr:colOff>733425</xdr:colOff>
      <xdr:row>194</xdr:row>
      <xdr:rowOff>123825</xdr:rowOff>
    </xdr:to>
    <xdr:graphicFrame>
      <xdr:nvGraphicFramePr>
        <xdr:cNvPr id="12" name="Chart 12"/>
        <xdr:cNvGraphicFramePr/>
      </xdr:nvGraphicFramePr>
      <xdr:xfrm>
        <a:off x="3505200" y="30641925"/>
        <a:ext cx="5934075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197</xdr:row>
      <xdr:rowOff>0</xdr:rowOff>
    </xdr:from>
    <xdr:to>
      <xdr:col>12</xdr:col>
      <xdr:colOff>19050</xdr:colOff>
      <xdr:row>215</xdr:row>
      <xdr:rowOff>133350</xdr:rowOff>
    </xdr:to>
    <xdr:graphicFrame>
      <xdr:nvGraphicFramePr>
        <xdr:cNvPr id="13" name="Chart 12"/>
        <xdr:cNvGraphicFramePr/>
      </xdr:nvGraphicFramePr>
      <xdr:xfrm>
        <a:off x="3505200" y="34528125"/>
        <a:ext cx="59626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217</xdr:row>
      <xdr:rowOff>0</xdr:rowOff>
    </xdr:from>
    <xdr:to>
      <xdr:col>12</xdr:col>
      <xdr:colOff>9525</xdr:colOff>
      <xdr:row>236</xdr:row>
      <xdr:rowOff>9525</xdr:rowOff>
    </xdr:to>
    <xdr:graphicFrame>
      <xdr:nvGraphicFramePr>
        <xdr:cNvPr id="14" name="Chart 12"/>
        <xdr:cNvGraphicFramePr/>
      </xdr:nvGraphicFramePr>
      <xdr:xfrm>
        <a:off x="3533775" y="37957125"/>
        <a:ext cx="592455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236</xdr:row>
      <xdr:rowOff>161925</xdr:rowOff>
    </xdr:from>
    <xdr:to>
      <xdr:col>12</xdr:col>
      <xdr:colOff>9525</xdr:colOff>
      <xdr:row>256</xdr:row>
      <xdr:rowOff>76200</xdr:rowOff>
    </xdr:to>
    <xdr:graphicFrame>
      <xdr:nvGraphicFramePr>
        <xdr:cNvPr id="15" name="Chart 12"/>
        <xdr:cNvGraphicFramePr/>
      </xdr:nvGraphicFramePr>
      <xdr:xfrm>
        <a:off x="3524250" y="41348025"/>
        <a:ext cx="5934075" cy="3333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259</xdr:row>
      <xdr:rowOff>0</xdr:rowOff>
    </xdr:from>
    <xdr:to>
      <xdr:col>12</xdr:col>
      <xdr:colOff>19050</xdr:colOff>
      <xdr:row>278</xdr:row>
      <xdr:rowOff>28575</xdr:rowOff>
    </xdr:to>
    <xdr:graphicFrame>
      <xdr:nvGraphicFramePr>
        <xdr:cNvPr id="16" name="Chart 12"/>
        <xdr:cNvGraphicFramePr/>
      </xdr:nvGraphicFramePr>
      <xdr:xfrm>
        <a:off x="3505200" y="45091350"/>
        <a:ext cx="5962650" cy="3267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280</xdr:row>
      <xdr:rowOff>0</xdr:rowOff>
    </xdr:from>
    <xdr:to>
      <xdr:col>12</xdr:col>
      <xdr:colOff>9525</xdr:colOff>
      <xdr:row>298</xdr:row>
      <xdr:rowOff>133350</xdr:rowOff>
    </xdr:to>
    <xdr:graphicFrame>
      <xdr:nvGraphicFramePr>
        <xdr:cNvPr id="17" name="Chart 12"/>
        <xdr:cNvGraphicFramePr/>
      </xdr:nvGraphicFramePr>
      <xdr:xfrm>
        <a:off x="3505200" y="48653700"/>
        <a:ext cx="5953125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301</xdr:row>
      <xdr:rowOff>0</xdr:rowOff>
    </xdr:from>
    <xdr:to>
      <xdr:col>12</xdr:col>
      <xdr:colOff>9525</xdr:colOff>
      <xdr:row>320</xdr:row>
      <xdr:rowOff>38100</xdr:rowOff>
    </xdr:to>
    <xdr:graphicFrame>
      <xdr:nvGraphicFramePr>
        <xdr:cNvPr id="18" name="Chart 12"/>
        <xdr:cNvGraphicFramePr/>
      </xdr:nvGraphicFramePr>
      <xdr:xfrm>
        <a:off x="3505200" y="52273200"/>
        <a:ext cx="5953125" cy="3267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321</xdr:row>
      <xdr:rowOff>0</xdr:rowOff>
    </xdr:from>
    <xdr:to>
      <xdr:col>11</xdr:col>
      <xdr:colOff>733425</xdr:colOff>
      <xdr:row>340</xdr:row>
      <xdr:rowOff>152400</xdr:rowOff>
    </xdr:to>
    <xdr:graphicFrame>
      <xdr:nvGraphicFramePr>
        <xdr:cNvPr id="19" name="Chart 12"/>
        <xdr:cNvGraphicFramePr/>
      </xdr:nvGraphicFramePr>
      <xdr:xfrm>
        <a:off x="3505200" y="55664100"/>
        <a:ext cx="5934075" cy="3390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638175</xdr:colOff>
      <xdr:row>45</xdr:row>
      <xdr:rowOff>47625</xdr:rowOff>
    </xdr:from>
    <xdr:to>
      <xdr:col>23</xdr:col>
      <xdr:colOff>457200</xdr:colOff>
      <xdr:row>84</xdr:row>
      <xdr:rowOff>28575</xdr:rowOff>
    </xdr:to>
    <xdr:graphicFrame>
      <xdr:nvGraphicFramePr>
        <xdr:cNvPr id="20" name="Диаграмма 2"/>
        <xdr:cNvGraphicFramePr/>
      </xdr:nvGraphicFramePr>
      <xdr:xfrm>
        <a:off x="10086975" y="8067675"/>
        <a:ext cx="6391275" cy="6791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685800</xdr:colOff>
      <xdr:row>45</xdr:row>
      <xdr:rowOff>104775</xdr:rowOff>
    </xdr:from>
    <xdr:to>
      <xdr:col>21</xdr:col>
      <xdr:colOff>476250</xdr:colOff>
      <xdr:row>46</xdr:row>
      <xdr:rowOff>190500</xdr:rowOff>
    </xdr:to>
    <xdr:sp>
      <xdr:nvSpPr>
        <xdr:cNvPr id="21" name="TextBox 1"/>
        <xdr:cNvSpPr txBox="1">
          <a:spLocks noChangeArrowheads="1"/>
        </xdr:cNvSpPr>
      </xdr:nvSpPr>
      <xdr:spPr>
        <a:xfrm>
          <a:off x="11620500" y="8124825"/>
          <a:ext cx="384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Word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xdr:txBody>
    </xdr:sp>
    <xdr:clientData/>
  </xdr:twoCellAnchor>
  <xdr:twoCellAnchor>
    <xdr:from>
      <xdr:col>12</xdr:col>
      <xdr:colOff>619125</xdr:colOff>
      <xdr:row>85</xdr:row>
      <xdr:rowOff>85725</xdr:rowOff>
    </xdr:from>
    <xdr:to>
      <xdr:col>23</xdr:col>
      <xdr:colOff>438150</xdr:colOff>
      <xdr:row>123</xdr:row>
      <xdr:rowOff>66675</xdr:rowOff>
    </xdr:to>
    <xdr:graphicFrame>
      <xdr:nvGraphicFramePr>
        <xdr:cNvPr id="22" name="Диаграмма 27"/>
        <xdr:cNvGraphicFramePr/>
      </xdr:nvGraphicFramePr>
      <xdr:xfrm>
        <a:off x="10067925" y="15087600"/>
        <a:ext cx="6391275" cy="6734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619125</xdr:colOff>
      <xdr:row>125</xdr:row>
      <xdr:rowOff>38100</xdr:rowOff>
    </xdr:from>
    <xdr:to>
      <xdr:col>23</xdr:col>
      <xdr:colOff>447675</xdr:colOff>
      <xdr:row>162</xdr:row>
      <xdr:rowOff>133350</xdr:rowOff>
    </xdr:to>
    <xdr:graphicFrame>
      <xdr:nvGraphicFramePr>
        <xdr:cNvPr id="23" name="Диаграмма 29"/>
        <xdr:cNvGraphicFramePr/>
      </xdr:nvGraphicFramePr>
      <xdr:xfrm>
        <a:off x="10067925" y="22117050"/>
        <a:ext cx="6400800" cy="6677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638175</xdr:colOff>
      <xdr:row>164</xdr:row>
      <xdr:rowOff>104775</xdr:rowOff>
    </xdr:from>
    <xdr:to>
      <xdr:col>23</xdr:col>
      <xdr:colOff>495300</xdr:colOff>
      <xdr:row>207</xdr:row>
      <xdr:rowOff>142875</xdr:rowOff>
    </xdr:to>
    <xdr:graphicFrame>
      <xdr:nvGraphicFramePr>
        <xdr:cNvPr id="24" name="Диаграмма 30"/>
        <xdr:cNvGraphicFramePr/>
      </xdr:nvGraphicFramePr>
      <xdr:xfrm>
        <a:off x="10086975" y="29089350"/>
        <a:ext cx="6429375" cy="7381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0.684</cdr:y>
    </cdr:from>
    <cdr:to>
      <cdr:x>0.9565</cdr:x>
      <cdr:y>0.7255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86225" y="2876550"/>
          <a:ext cx="1447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0.712</cdr:y>
    </cdr:from>
    <cdr:to>
      <cdr:x>0.95775</cdr:x>
      <cdr:y>0.7535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19550" y="3019425"/>
          <a:ext cx="1504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3</xdr:row>
      <xdr:rowOff>57150</xdr:rowOff>
    </xdr:from>
    <xdr:to>
      <xdr:col>15</xdr:col>
      <xdr:colOff>581025</xdr:colOff>
      <xdr:row>29</xdr:row>
      <xdr:rowOff>38100</xdr:rowOff>
    </xdr:to>
    <xdr:graphicFrame>
      <xdr:nvGraphicFramePr>
        <xdr:cNvPr id="1" name="Диаграмма 8"/>
        <xdr:cNvGraphicFramePr/>
      </xdr:nvGraphicFramePr>
      <xdr:xfrm>
        <a:off x="6000750" y="552450"/>
        <a:ext cx="5791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</xdr:row>
      <xdr:rowOff>47625</xdr:rowOff>
    </xdr:from>
    <xdr:to>
      <xdr:col>26</xdr:col>
      <xdr:colOff>285750</xdr:colOff>
      <xdr:row>29</xdr:row>
      <xdr:rowOff>66675</xdr:rowOff>
    </xdr:to>
    <xdr:graphicFrame>
      <xdr:nvGraphicFramePr>
        <xdr:cNvPr id="2" name="Диаграмма 9"/>
        <xdr:cNvGraphicFramePr/>
      </xdr:nvGraphicFramePr>
      <xdr:xfrm>
        <a:off x="12430125" y="542925"/>
        <a:ext cx="57721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123825</xdr:rowOff>
    </xdr:from>
    <xdr:to>
      <xdr:col>5</xdr:col>
      <xdr:colOff>628650</xdr:colOff>
      <xdr:row>52</xdr:row>
      <xdr:rowOff>85725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3829050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  <xdr:twoCellAnchor>
    <xdr:from>
      <xdr:col>7</xdr:col>
      <xdr:colOff>57150</xdr:colOff>
      <xdr:row>23</xdr:row>
      <xdr:rowOff>104775</xdr:rowOff>
    </xdr:from>
    <xdr:to>
      <xdr:col>10</xdr:col>
      <xdr:colOff>2381250</xdr:colOff>
      <xdr:row>52</xdr:row>
      <xdr:rowOff>66675</xdr:rowOff>
    </xdr:to>
    <xdr:grpSp>
      <xdr:nvGrpSpPr>
        <xdr:cNvPr id="4" name="Group 1030"/>
        <xdr:cNvGrpSpPr>
          <a:grpSpLocks/>
        </xdr:cNvGrpSpPr>
      </xdr:nvGrpSpPr>
      <xdr:grpSpPr>
        <a:xfrm>
          <a:off x="8086725" y="3810000"/>
          <a:ext cx="6229350" cy="4657725"/>
          <a:chOff x="1222" y="-52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22" y="-52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5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0.0555</cdr:y>
    </cdr:from>
    <cdr:to>
      <cdr:x>0.953</cdr:x>
      <cdr:y>0.09275</cdr:y>
    </cdr:to>
    <cdr:sp>
      <cdr:nvSpPr>
        <cdr:cNvPr id="1" name="Text Box 4"/>
        <cdr:cNvSpPr txBox="1">
          <a:spLocks noChangeArrowheads="1"/>
        </cdr:cNvSpPr>
      </cdr:nvSpPr>
      <cdr:spPr>
        <a:xfrm>
          <a:off x="3838575" y="238125"/>
          <a:ext cx="1400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361950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048500" y="390525"/>
        <a:ext cx="5505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29</xdr:row>
      <xdr:rowOff>47625</xdr:rowOff>
    </xdr:from>
    <xdr:to>
      <xdr:col>12</xdr:col>
      <xdr:colOff>390525</xdr:colOff>
      <xdr:row>58</xdr:row>
      <xdr:rowOff>123825</xdr:rowOff>
    </xdr:to>
    <xdr:grpSp>
      <xdr:nvGrpSpPr>
        <xdr:cNvPr id="2" name="Group 5"/>
        <xdr:cNvGrpSpPr>
          <a:grpSpLocks/>
        </xdr:cNvGrpSpPr>
      </xdr:nvGrpSpPr>
      <xdr:grpSpPr>
        <a:xfrm>
          <a:off x="7029450" y="5048250"/>
          <a:ext cx="5553075" cy="4791075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61" y="28"/>
            <a:ext cx="13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</cdr:x>
      <cdr:y>0.73225</cdr:y>
    </cdr:from>
    <cdr:to>
      <cdr:x>0.9735</cdr:x>
      <cdr:y>0.76875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3448050"/>
          <a:ext cx="1409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0</xdr:rowOff>
    </xdr:from>
    <xdr:to>
      <xdr:col>5</xdr:col>
      <xdr:colOff>752475</xdr:colOff>
      <xdr:row>75</xdr:row>
      <xdr:rowOff>76200</xdr:rowOff>
    </xdr:to>
    <xdr:graphicFrame>
      <xdr:nvGraphicFramePr>
        <xdr:cNvPr id="1" name="Chart 7"/>
        <xdr:cNvGraphicFramePr/>
      </xdr:nvGraphicFramePr>
      <xdr:xfrm>
        <a:off x="238125" y="7658100"/>
        <a:ext cx="5895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46</xdr:row>
      <xdr:rowOff>47625</xdr:rowOff>
    </xdr:from>
    <xdr:to>
      <xdr:col>12</xdr:col>
      <xdr:colOff>628650</xdr:colOff>
      <xdr:row>75</xdr:row>
      <xdr:rowOff>66675</xdr:rowOff>
    </xdr:to>
    <xdr:graphicFrame>
      <xdr:nvGraphicFramePr>
        <xdr:cNvPr id="2" name="Chart 8"/>
        <xdr:cNvGraphicFramePr/>
      </xdr:nvGraphicFramePr>
      <xdr:xfrm>
        <a:off x="6334125" y="7705725"/>
        <a:ext cx="61626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104775</xdr:colOff>
      <xdr:row>67</xdr:row>
      <xdr:rowOff>66675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4581525" y="1112520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23</xdr:row>
      <xdr:rowOff>57150</xdr:rowOff>
    </xdr:from>
    <xdr:to>
      <xdr:col>11</xdr:col>
      <xdr:colOff>866775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4867275" y="3990975"/>
        <a:ext cx="6257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50</xdr:row>
      <xdr:rowOff>66675</xdr:rowOff>
    </xdr:from>
    <xdr:to>
      <xdr:col>11</xdr:col>
      <xdr:colOff>914400</xdr:colOff>
      <xdr:row>76</xdr:row>
      <xdr:rowOff>142875</xdr:rowOff>
    </xdr:to>
    <xdr:graphicFrame>
      <xdr:nvGraphicFramePr>
        <xdr:cNvPr id="2" name="Chart 4"/>
        <xdr:cNvGraphicFramePr/>
      </xdr:nvGraphicFramePr>
      <xdr:xfrm>
        <a:off x="4857750" y="8705850"/>
        <a:ext cx="63150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123825</xdr:colOff>
      <xdr:row>41</xdr:row>
      <xdr:rowOff>123825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9505950" y="71532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238125</xdr:colOff>
      <xdr:row>70</xdr:row>
      <xdr:rowOff>9525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9620250" y="1189672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0.7165</cdr:y>
    </cdr:from>
    <cdr:to>
      <cdr:x>0.934</cdr:x>
      <cdr:y>0.77225</cdr:y>
    </cdr:to>
    <cdr:sp>
      <cdr:nvSpPr>
        <cdr:cNvPr id="1" name="Text Box 17"/>
        <cdr:cNvSpPr txBox="1">
          <a:spLocks noChangeArrowheads="1"/>
        </cdr:cNvSpPr>
      </cdr:nvSpPr>
      <cdr:spPr>
        <a:xfrm>
          <a:off x="4038600" y="2381250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63"/>
  <sheetViews>
    <sheetView tabSelected="1" zoomScalePageLayoutView="0" workbookViewId="0" topLeftCell="A23">
      <selection activeCell="L36" sqref="L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7" customWidth="1"/>
    <col min="6" max="6" width="16.7109375" style="7" customWidth="1"/>
    <col min="7" max="7" width="10.57421875" style="7" customWidth="1"/>
    <col min="8" max="9" width="9.140625" style="7" customWidth="1"/>
  </cols>
  <sheetData>
    <row r="1" spans="3:8" ht="93.75" customHeight="1">
      <c r="C1" s="298" t="s">
        <v>282</v>
      </c>
      <c r="D1" s="298"/>
      <c r="E1" s="39" t="s">
        <v>51</v>
      </c>
      <c r="G1" s="39"/>
      <c r="H1" s="40"/>
    </row>
    <row r="3" spans="2:9" ht="13.5" thickBot="1">
      <c r="B3" s="171" t="s">
        <v>283</v>
      </c>
      <c r="C3" s="7"/>
      <c r="G3" s="9"/>
      <c r="H3" s="9"/>
      <c r="I3" s="9"/>
    </row>
    <row r="4" spans="2:9" ht="12.75">
      <c r="B4" s="175" t="s">
        <v>42</v>
      </c>
      <c r="C4" s="174" t="s">
        <v>44</v>
      </c>
      <c r="D4" s="174" t="s">
        <v>43</v>
      </c>
      <c r="E4" s="173" t="s">
        <v>52</v>
      </c>
      <c r="G4" s="9"/>
      <c r="H4" s="9"/>
      <c r="I4" s="9"/>
    </row>
    <row r="5" spans="2:9" ht="51.75" customHeight="1">
      <c r="B5" s="170" t="s">
        <v>11</v>
      </c>
      <c r="C5" s="20">
        <v>22</v>
      </c>
      <c r="D5" s="309" t="s">
        <v>56</v>
      </c>
      <c r="E5" s="299" t="s">
        <v>272</v>
      </c>
      <c r="G5" s="9"/>
      <c r="H5" s="9"/>
      <c r="I5" s="9"/>
    </row>
    <row r="6" spans="2:9" ht="54.75" customHeight="1">
      <c r="B6" s="170" t="s">
        <v>172</v>
      </c>
      <c r="C6" s="20">
        <v>23</v>
      </c>
      <c r="D6" s="310"/>
      <c r="E6" s="311"/>
      <c r="G6" s="9"/>
      <c r="H6" s="9"/>
      <c r="I6" s="9"/>
    </row>
    <row r="7" spans="2:9" ht="50.25" customHeight="1">
      <c r="B7" s="170" t="s">
        <v>194</v>
      </c>
      <c r="C7" s="20">
        <v>49</v>
      </c>
      <c r="D7" s="312" t="s">
        <v>46</v>
      </c>
      <c r="E7" s="315" t="s">
        <v>273</v>
      </c>
      <c r="G7" s="9"/>
      <c r="H7" s="43"/>
      <c r="I7" s="42"/>
    </row>
    <row r="8" spans="2:9" ht="58.5" customHeight="1">
      <c r="B8" s="170" t="s">
        <v>292</v>
      </c>
      <c r="C8" s="20">
        <v>54</v>
      </c>
      <c r="D8" s="313"/>
      <c r="E8" s="302"/>
      <c r="G8" s="9"/>
      <c r="H8" s="43"/>
      <c r="I8" s="42"/>
    </row>
    <row r="9" spans="2:9" ht="28.5" customHeight="1">
      <c r="B9" s="170" t="s">
        <v>170</v>
      </c>
      <c r="C9" s="20">
        <v>72</v>
      </c>
      <c r="D9" s="312" t="s">
        <v>168</v>
      </c>
      <c r="E9" s="306" t="s">
        <v>274</v>
      </c>
      <c r="G9" s="9"/>
      <c r="H9" s="43"/>
      <c r="I9" s="42"/>
    </row>
    <row r="10" spans="2:9" ht="23.25" customHeight="1">
      <c r="B10" s="170" t="s">
        <v>7</v>
      </c>
      <c r="C10" s="20">
        <v>72</v>
      </c>
      <c r="D10" s="316"/>
      <c r="E10" s="307"/>
      <c r="G10" s="9"/>
      <c r="H10" s="43"/>
      <c r="I10" s="42"/>
    </row>
    <row r="11" spans="2:9" ht="24.75" customHeight="1">
      <c r="B11" s="170" t="s">
        <v>269</v>
      </c>
      <c r="C11" s="20">
        <v>94</v>
      </c>
      <c r="D11" s="316"/>
      <c r="E11" s="307"/>
      <c r="G11" s="9"/>
      <c r="H11" s="43"/>
      <c r="I11" s="42"/>
    </row>
    <row r="12" spans="2:9" ht="22.5" customHeight="1">
      <c r="B12" s="170" t="s">
        <v>6</v>
      </c>
      <c r="C12" s="20">
        <v>96</v>
      </c>
      <c r="D12" s="313"/>
      <c r="E12" s="317"/>
      <c r="G12" s="9"/>
      <c r="H12" s="43"/>
      <c r="I12" s="42"/>
    </row>
    <row r="13" spans="2:9" ht="18.75" customHeight="1">
      <c r="B13" s="170" t="s">
        <v>163</v>
      </c>
      <c r="C13" s="172">
        <v>134</v>
      </c>
      <c r="D13" s="312" t="s">
        <v>47</v>
      </c>
      <c r="E13" s="320" t="s">
        <v>54</v>
      </c>
      <c r="G13" s="9"/>
      <c r="H13" s="43"/>
      <c r="I13" s="42"/>
    </row>
    <row r="14" spans="2:9" ht="21" customHeight="1">
      <c r="B14" s="170" t="s">
        <v>10</v>
      </c>
      <c r="C14" s="172">
        <v>143</v>
      </c>
      <c r="D14" s="318"/>
      <c r="E14" s="321"/>
      <c r="G14" s="9"/>
      <c r="H14" s="43"/>
      <c r="I14" s="42"/>
    </row>
    <row r="15" spans="2:9" ht="17.25" customHeight="1">
      <c r="B15" s="170" t="s">
        <v>195</v>
      </c>
      <c r="C15" s="172">
        <v>144</v>
      </c>
      <c r="D15" s="318"/>
      <c r="E15" s="321"/>
      <c r="G15" s="9"/>
      <c r="H15" s="43"/>
      <c r="I15" s="42"/>
    </row>
    <row r="16" spans="2:9" ht="16.5" customHeight="1">
      <c r="B16" s="170" t="s">
        <v>160</v>
      </c>
      <c r="C16" s="172">
        <v>146</v>
      </c>
      <c r="D16" s="318"/>
      <c r="E16" s="321"/>
      <c r="G16" s="9"/>
      <c r="H16" s="43"/>
      <c r="I16" s="42"/>
    </row>
    <row r="17" spans="2:9" ht="20.25" customHeight="1">
      <c r="B17" s="170" t="s">
        <v>9</v>
      </c>
      <c r="C17" s="172">
        <v>147</v>
      </c>
      <c r="D17" s="319"/>
      <c r="E17" s="322"/>
      <c r="G17" s="9"/>
      <c r="H17" s="43"/>
      <c r="I17" s="42"/>
    </row>
    <row r="18" spans="2:9" ht="21" customHeight="1">
      <c r="B18" s="170" t="s">
        <v>67</v>
      </c>
      <c r="C18" s="20">
        <v>169</v>
      </c>
      <c r="D18" s="303"/>
      <c r="E18" s="306" t="s">
        <v>55</v>
      </c>
      <c r="G18" s="9"/>
      <c r="H18" s="43"/>
      <c r="I18" s="42"/>
    </row>
    <row r="19" spans="2:9" ht="21" customHeight="1">
      <c r="B19" s="170" t="s">
        <v>59</v>
      </c>
      <c r="C19" s="20">
        <v>182</v>
      </c>
      <c r="D19" s="304"/>
      <c r="E19" s="307"/>
      <c r="G19" s="9"/>
      <c r="H19" s="43"/>
      <c r="I19" s="42"/>
    </row>
    <row r="20" spans="2:9" ht="21" customHeight="1" thickBot="1">
      <c r="B20" s="169" t="s">
        <v>8</v>
      </c>
      <c r="C20" s="189">
        <v>194</v>
      </c>
      <c r="D20" s="305"/>
      <c r="E20" s="308"/>
      <c r="G20" s="9"/>
      <c r="H20" s="43"/>
      <c r="I20" s="42"/>
    </row>
    <row r="21" spans="7:9" ht="12.75">
      <c r="G21" s="9"/>
      <c r="H21" s="9"/>
      <c r="I21" s="9"/>
    </row>
    <row r="23" spans="2:3" ht="13.5" thickBot="1">
      <c r="B23" s="291" t="s">
        <v>284</v>
      </c>
      <c r="C23" s="107"/>
    </row>
    <row r="24" spans="2:6" ht="25.5">
      <c r="B24" s="375" t="s">
        <v>42</v>
      </c>
      <c r="C24" s="378" t="s">
        <v>70</v>
      </c>
      <c r="D24" s="85" t="s">
        <v>293</v>
      </c>
      <c r="E24" s="38" t="s">
        <v>43</v>
      </c>
      <c r="F24" s="100" t="s">
        <v>52</v>
      </c>
    </row>
    <row r="25" spans="2:8" ht="99.75" customHeight="1">
      <c r="B25" s="376" t="s">
        <v>172</v>
      </c>
      <c r="C25" s="379">
        <v>0.0021604938271604936</v>
      </c>
      <c r="D25" s="244">
        <v>6.944444444444444E-05</v>
      </c>
      <c r="E25" s="243" t="s">
        <v>167</v>
      </c>
      <c r="F25" s="164" t="s">
        <v>69</v>
      </c>
      <c r="H25" s="30"/>
    </row>
    <row r="26" spans="2:8" ht="18" customHeight="1">
      <c r="B26" s="376" t="s">
        <v>9</v>
      </c>
      <c r="C26" s="379">
        <v>0.0024421296296296296</v>
      </c>
      <c r="D26" s="245">
        <v>0.00017361111111111112</v>
      </c>
      <c r="E26" s="300" t="s">
        <v>48</v>
      </c>
      <c r="F26" s="299" t="s">
        <v>275</v>
      </c>
      <c r="H26" s="30"/>
    </row>
    <row r="27" spans="2:6" ht="18" customHeight="1">
      <c r="B27" s="376" t="s">
        <v>10</v>
      </c>
      <c r="C27" s="379">
        <v>0.0024652777777777776</v>
      </c>
      <c r="D27" s="245">
        <v>8.101851851851852E-05</v>
      </c>
      <c r="E27" s="314"/>
      <c r="F27" s="302"/>
    </row>
    <row r="28" spans="2:9" ht="18" customHeight="1">
      <c r="B28" s="376" t="s">
        <v>269</v>
      </c>
      <c r="C28" s="379">
        <v>0.002827932098765432</v>
      </c>
      <c r="D28" s="246">
        <v>1.1574074074074073E-05</v>
      </c>
      <c r="E28" s="314"/>
      <c r="F28" s="302"/>
      <c r="H28" s="2"/>
      <c r="I28" s="2"/>
    </row>
    <row r="29" spans="2:9" ht="18" customHeight="1">
      <c r="B29" s="376" t="s">
        <v>8</v>
      </c>
      <c r="C29" s="379">
        <v>0.0031249999999999997</v>
      </c>
      <c r="D29" s="247">
        <v>3.472222222222222E-05</v>
      </c>
      <c r="E29" s="314"/>
      <c r="F29" s="302"/>
      <c r="H29" s="9"/>
      <c r="I29" s="9"/>
    </row>
    <row r="30" spans="2:9" ht="18" customHeight="1">
      <c r="B30" s="376" t="s">
        <v>195</v>
      </c>
      <c r="C30" s="379">
        <v>0.003159722222222222</v>
      </c>
      <c r="D30" s="245">
        <v>1.1574074074074073E-05</v>
      </c>
      <c r="E30" s="314"/>
      <c r="F30" s="302"/>
      <c r="H30" s="9"/>
      <c r="I30" s="37"/>
    </row>
    <row r="31" spans="2:9" ht="18" customHeight="1">
      <c r="B31" s="376" t="s">
        <v>292</v>
      </c>
      <c r="C31" s="379">
        <v>0.0033603395061728397</v>
      </c>
      <c r="D31" s="245">
        <v>3.47222222222222E-05</v>
      </c>
      <c r="E31" s="314"/>
      <c r="F31" s="302"/>
      <c r="H31" s="9"/>
      <c r="I31" s="37"/>
    </row>
    <row r="32" spans="2:9" ht="27" customHeight="1">
      <c r="B32" s="376" t="s">
        <v>6</v>
      </c>
      <c r="C32" s="379">
        <v>0.0020177469135802474</v>
      </c>
      <c r="D32" s="245">
        <v>0.001998032407407407</v>
      </c>
      <c r="E32" s="300" t="s">
        <v>49</v>
      </c>
      <c r="F32" s="299" t="s">
        <v>276</v>
      </c>
      <c r="H32" s="9"/>
      <c r="I32" s="37"/>
    </row>
    <row r="33" spans="2:9" ht="25.5" customHeight="1">
      <c r="B33" s="376" t="s">
        <v>7</v>
      </c>
      <c r="C33" s="379">
        <v>0.0026311728395061727</v>
      </c>
      <c r="D33" s="245">
        <v>0.002546296296296296</v>
      </c>
      <c r="E33" s="301"/>
      <c r="F33" s="302"/>
      <c r="H33" s="9"/>
      <c r="I33" s="37"/>
    </row>
    <row r="34" spans="2:9" ht="22.5" customHeight="1">
      <c r="B34" s="376" t="s">
        <v>160</v>
      </c>
      <c r="C34" s="379">
        <v>0.0030285493827160496</v>
      </c>
      <c r="D34" s="245">
        <v>0.002939814814814815</v>
      </c>
      <c r="E34" s="301"/>
      <c r="F34" s="302"/>
      <c r="H34" s="9"/>
      <c r="I34" s="37"/>
    </row>
    <row r="35" spans="2:9" ht="24.75" customHeight="1">
      <c r="B35" s="376" t="s">
        <v>194</v>
      </c>
      <c r="C35" s="379">
        <v>0.0034567901234567907</v>
      </c>
      <c r="D35" s="245">
        <v>0.0034375</v>
      </c>
      <c r="E35" s="301"/>
      <c r="F35" s="302"/>
      <c r="H35" s="9"/>
      <c r="I35" s="9"/>
    </row>
    <row r="36" spans="2:6" ht="33.75" customHeight="1">
      <c r="B36" s="376" t="s">
        <v>59</v>
      </c>
      <c r="C36" s="379">
        <v>0.0038348765432098756</v>
      </c>
      <c r="D36" s="245">
        <v>0.0035763888888888894</v>
      </c>
      <c r="E36" s="309" t="s">
        <v>169</v>
      </c>
      <c r="F36" s="306" t="s">
        <v>309</v>
      </c>
    </row>
    <row r="37" spans="2:11" ht="33.75" customHeight="1">
      <c r="B37" s="376" t="s">
        <v>170</v>
      </c>
      <c r="C37" s="379">
        <v>0.004459876543209877</v>
      </c>
      <c r="D37" s="245">
        <v>0.0007060185185185185</v>
      </c>
      <c r="E37" s="309"/>
      <c r="F37" s="307"/>
      <c r="K37" s="62"/>
    </row>
    <row r="38" spans="2:15" ht="33.75" customHeight="1">
      <c r="B38" s="376" t="s">
        <v>163</v>
      </c>
      <c r="C38" s="380">
        <v>0.005790895061728395</v>
      </c>
      <c r="D38" s="245">
        <v>0.0006481481481481481</v>
      </c>
      <c r="E38" s="309"/>
      <c r="F38" s="381"/>
      <c r="O38" s="67"/>
    </row>
    <row r="39" spans="2:15" ht="21" customHeight="1">
      <c r="B39" s="376" t="s">
        <v>67</v>
      </c>
      <c r="C39" s="379">
        <v>0.005956790123456791</v>
      </c>
      <c r="D39" s="245">
        <v>0.005624999999999999</v>
      </c>
      <c r="E39" s="304"/>
      <c r="F39" s="306" t="s">
        <v>277</v>
      </c>
      <c r="O39" s="67"/>
    </row>
    <row r="40" spans="2:15" ht="18" customHeight="1" thickBot="1">
      <c r="B40" s="377" t="s">
        <v>11</v>
      </c>
      <c r="C40" s="382">
        <v>0.026608796296296297</v>
      </c>
      <c r="D40" s="248">
        <v>0.026574074074074073</v>
      </c>
      <c r="E40" s="305"/>
      <c r="F40" s="308"/>
      <c r="O40" s="67"/>
    </row>
    <row r="41" spans="5:6" ht="12.75">
      <c r="E41"/>
      <c r="F41"/>
    </row>
    <row r="43" spans="2:10" ht="13.5" thickBot="1">
      <c r="B43" s="297" t="s">
        <v>285</v>
      </c>
      <c r="C43" s="297"/>
      <c r="D43" s="297"/>
      <c r="E43" s="297"/>
      <c r="F43" s="297"/>
      <c r="I43" s="9"/>
      <c r="J43" s="2"/>
    </row>
    <row r="44" spans="2:10" ht="24">
      <c r="B44" s="168" t="s">
        <v>42</v>
      </c>
      <c r="C44" s="50" t="s">
        <v>45</v>
      </c>
      <c r="D44" s="167" t="s">
        <v>53</v>
      </c>
      <c r="E44" s="38" t="s">
        <v>43</v>
      </c>
      <c r="F44" s="100" t="s">
        <v>52</v>
      </c>
      <c r="H44" s="9"/>
      <c r="I44" s="9"/>
      <c r="J44" s="2"/>
    </row>
    <row r="45" spans="2:10" ht="48" customHeight="1">
      <c r="B45" s="170" t="s">
        <v>163</v>
      </c>
      <c r="C45" s="242">
        <v>123.38869252541271</v>
      </c>
      <c r="D45" s="166">
        <v>0.881347803752948</v>
      </c>
      <c r="E45" s="316" t="s">
        <v>173</v>
      </c>
      <c r="F45" s="306" t="s">
        <v>278</v>
      </c>
      <c r="H45" s="9"/>
      <c r="I45" s="9"/>
      <c r="J45" s="41"/>
    </row>
    <row r="46" spans="2:10" ht="58.5" customHeight="1">
      <c r="B46" s="170" t="s">
        <v>67</v>
      </c>
      <c r="C46" s="88">
        <v>116.8789767992329</v>
      </c>
      <c r="D46" s="166">
        <v>0.834849834280235</v>
      </c>
      <c r="E46" s="316"/>
      <c r="F46" s="307"/>
      <c r="H46" s="9"/>
      <c r="I46" s="9"/>
      <c r="J46" s="41"/>
    </row>
    <row r="47" spans="2:10" ht="30.75" customHeight="1">
      <c r="B47" s="170" t="s">
        <v>10</v>
      </c>
      <c r="C47" s="88">
        <v>109.31206346361358</v>
      </c>
      <c r="D47" s="166">
        <v>0.7808004533115256</v>
      </c>
      <c r="E47" s="324" t="s">
        <v>171</v>
      </c>
      <c r="F47" s="299" t="s">
        <v>279</v>
      </c>
      <c r="H47" s="9"/>
      <c r="I47" s="9"/>
      <c r="J47" s="41"/>
    </row>
    <row r="48" spans="2:10" ht="30.75" customHeight="1">
      <c r="B48" s="170" t="s">
        <v>194</v>
      </c>
      <c r="C48" s="88">
        <v>108.23792435770932</v>
      </c>
      <c r="D48" s="166">
        <v>0.7731280311264951</v>
      </c>
      <c r="E48" s="325"/>
      <c r="F48" s="299"/>
      <c r="H48" s="9"/>
      <c r="I48" s="9"/>
      <c r="J48" s="41"/>
    </row>
    <row r="49" spans="2:10" ht="30.75" customHeight="1">
      <c r="B49" s="170" t="s">
        <v>292</v>
      </c>
      <c r="C49" s="88">
        <v>100.28696929733789</v>
      </c>
      <c r="D49" s="166">
        <v>0.7163354949809849</v>
      </c>
      <c r="E49" s="325"/>
      <c r="F49" s="299"/>
      <c r="H49" s="9"/>
      <c r="I49" s="9"/>
      <c r="J49" s="41"/>
    </row>
    <row r="50" spans="2:10" ht="30.75" customHeight="1">
      <c r="B50" s="170" t="s">
        <v>269</v>
      </c>
      <c r="C50" s="88">
        <v>99.13434401830563</v>
      </c>
      <c r="D50" s="166">
        <v>0.7081024572736117</v>
      </c>
      <c r="E50" s="326"/>
      <c r="F50" s="299"/>
      <c r="H50" s="9"/>
      <c r="I50" s="9"/>
      <c r="J50" s="41"/>
    </row>
    <row r="51" spans="2:10" ht="24" customHeight="1">
      <c r="B51" s="170" t="s">
        <v>7</v>
      </c>
      <c r="C51" s="88">
        <v>91.1799512824641</v>
      </c>
      <c r="D51" s="166">
        <v>0.651285366303315</v>
      </c>
      <c r="E51" s="309" t="s">
        <v>50</v>
      </c>
      <c r="F51" s="299" t="s">
        <v>280</v>
      </c>
      <c r="H51" s="9"/>
      <c r="I51" s="9"/>
      <c r="J51" s="41"/>
    </row>
    <row r="52" spans="2:11" ht="24" customHeight="1">
      <c r="B52" s="170" t="s">
        <v>172</v>
      </c>
      <c r="C52" s="88">
        <v>86.9177140707972</v>
      </c>
      <c r="D52" s="166">
        <v>0.6208408147914086</v>
      </c>
      <c r="E52" s="309"/>
      <c r="F52" s="299"/>
      <c r="H52" s="9"/>
      <c r="I52" s="9"/>
      <c r="J52" s="35"/>
      <c r="K52" s="193"/>
    </row>
    <row r="53" spans="2:10" ht="24" customHeight="1">
      <c r="B53" s="170" t="s">
        <v>9</v>
      </c>
      <c r="C53" s="88">
        <v>85.12073173221333</v>
      </c>
      <c r="D53" s="166">
        <v>0.6080052266586666</v>
      </c>
      <c r="E53" s="309"/>
      <c r="F53" s="299"/>
      <c r="H53" s="9"/>
      <c r="I53" s="9"/>
      <c r="J53" s="41"/>
    </row>
    <row r="54" spans="2:10" ht="24" customHeight="1">
      <c r="B54" s="170" t="s">
        <v>6</v>
      </c>
      <c r="C54" s="88">
        <v>83.84564664978593</v>
      </c>
      <c r="D54" s="166">
        <v>0.5988974760698995</v>
      </c>
      <c r="E54" s="309"/>
      <c r="F54" s="299"/>
      <c r="H54" s="9"/>
      <c r="I54" s="9"/>
      <c r="J54" s="41"/>
    </row>
    <row r="55" spans="2:6" ht="24" customHeight="1">
      <c r="B55" s="170" t="s">
        <v>160</v>
      </c>
      <c r="C55" s="88">
        <v>83.30056002964815</v>
      </c>
      <c r="D55" s="166">
        <v>0.5950040002117726</v>
      </c>
      <c r="E55" s="309"/>
      <c r="F55" s="299"/>
    </row>
    <row r="56" spans="2:6" ht="15" customHeight="1">
      <c r="B56" s="170" t="s">
        <v>59</v>
      </c>
      <c r="C56" s="88">
        <v>75.36426445306752</v>
      </c>
      <c r="D56" s="166">
        <v>0.538316174664768</v>
      </c>
      <c r="E56" s="303"/>
      <c r="F56" s="299" t="s">
        <v>281</v>
      </c>
    </row>
    <row r="57" spans="2:6" ht="12.75">
      <c r="B57" s="170" t="s">
        <v>8</v>
      </c>
      <c r="C57" s="88">
        <v>75.07673212677275</v>
      </c>
      <c r="D57" s="166">
        <v>0.5362623723340911</v>
      </c>
      <c r="E57" s="304"/>
      <c r="F57" s="299"/>
    </row>
    <row r="58" spans="2:6" ht="12.75">
      <c r="B58" s="170" t="s">
        <v>195</v>
      </c>
      <c r="C58" s="88">
        <v>73.68467633579289</v>
      </c>
      <c r="D58" s="166">
        <v>0.5263191166842349</v>
      </c>
      <c r="E58" s="304"/>
      <c r="F58" s="299"/>
    </row>
    <row r="59" spans="2:6" ht="12.75">
      <c r="B59" s="170" t="s">
        <v>11</v>
      </c>
      <c r="C59" s="88">
        <v>67.7464132808232</v>
      </c>
      <c r="D59" s="166">
        <v>0.48390295200588</v>
      </c>
      <c r="E59" s="304"/>
      <c r="F59" s="299"/>
    </row>
    <row r="60" spans="2:6" ht="13.5" thickBot="1">
      <c r="B60" s="169" t="s">
        <v>170</v>
      </c>
      <c r="C60" s="89">
        <v>46.07882868976212</v>
      </c>
      <c r="D60" s="165">
        <v>0.329134490641158</v>
      </c>
      <c r="E60" s="305"/>
      <c r="F60" s="323"/>
    </row>
    <row r="61" spans="2:5" ht="12.75">
      <c r="B61" s="36"/>
      <c r="C61" s="36"/>
      <c r="D61" s="36"/>
      <c r="E61" s="17"/>
    </row>
    <row r="62" spans="2:6" ht="12.75" customHeight="1">
      <c r="B62" s="296" t="s">
        <v>286</v>
      </c>
      <c r="C62" s="296"/>
      <c r="D62" s="296"/>
      <c r="E62" s="296"/>
      <c r="F62" s="296"/>
    </row>
    <row r="63" spans="2:6" ht="12.75">
      <c r="B63" s="296"/>
      <c r="C63" s="296"/>
      <c r="D63" s="296"/>
      <c r="E63" s="296"/>
      <c r="F63" s="296"/>
    </row>
  </sheetData>
  <sheetProtection/>
  <mergeCells count="29">
    <mergeCell ref="F39:F40"/>
    <mergeCell ref="F36:F38"/>
    <mergeCell ref="E39:E40"/>
    <mergeCell ref="D13:D17"/>
    <mergeCell ref="E13:E17"/>
    <mergeCell ref="E56:E60"/>
    <mergeCell ref="F56:F60"/>
    <mergeCell ref="F47:F50"/>
    <mergeCell ref="E47:E50"/>
    <mergeCell ref="F45:F46"/>
    <mergeCell ref="E45:E46"/>
    <mergeCell ref="E36:E38"/>
    <mergeCell ref="D7:D8"/>
    <mergeCell ref="E51:E55"/>
    <mergeCell ref="E26:E31"/>
    <mergeCell ref="F26:F31"/>
    <mergeCell ref="F32:F35"/>
    <mergeCell ref="E32:E35"/>
    <mergeCell ref="E7:E8"/>
    <mergeCell ref="F51:F55"/>
    <mergeCell ref="D9:D12"/>
    <mergeCell ref="E9:E12"/>
    <mergeCell ref="B62:F63"/>
    <mergeCell ref="B43:F43"/>
    <mergeCell ref="C1:D1"/>
    <mergeCell ref="D18:D20"/>
    <mergeCell ref="E18:E20"/>
    <mergeCell ref="D5:D6"/>
    <mergeCell ref="E5:E6"/>
  </mergeCells>
  <hyperlinks>
    <hyperlink ref="E1" r:id="rId1" display="http://www.anti-malware.ru/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1" max="255" man="1"/>
    <brk id="4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3:G134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41.28125" style="0" customWidth="1"/>
    <col min="4" max="4" width="39.57421875" style="0" customWidth="1"/>
    <col min="5" max="5" width="21.00390625" style="0" customWidth="1"/>
    <col min="6" max="6" width="42.57421875" style="0" customWidth="1"/>
  </cols>
  <sheetData>
    <row r="2" s="7" customFormat="1" ht="12" hidden="1"/>
    <row r="3" spans="2:4" s="7" customFormat="1" ht="12.75" thickBot="1">
      <c r="B3" s="334" t="s">
        <v>287</v>
      </c>
      <c r="C3" s="334"/>
      <c r="D3" s="334"/>
    </row>
    <row r="4" spans="2:7" s="7" customFormat="1" ht="12">
      <c r="B4" s="25" t="s">
        <v>13</v>
      </c>
      <c r="C4" s="26" t="s">
        <v>14</v>
      </c>
      <c r="D4" s="121" t="s">
        <v>289</v>
      </c>
      <c r="E4" s="119"/>
      <c r="F4" s="119"/>
      <c r="G4" s="9"/>
    </row>
    <row r="5" spans="2:7" s="7" customFormat="1" ht="12">
      <c r="B5" s="79" t="s">
        <v>194</v>
      </c>
      <c r="C5" s="177" t="s">
        <v>213</v>
      </c>
      <c r="D5" s="257" t="s">
        <v>229</v>
      </c>
      <c r="E5" s="118"/>
      <c r="F5" s="118"/>
      <c r="G5" s="9"/>
    </row>
    <row r="6" spans="2:7" s="7" customFormat="1" ht="12">
      <c r="B6" s="79" t="s">
        <v>10</v>
      </c>
      <c r="C6" s="178" t="s">
        <v>214</v>
      </c>
      <c r="D6" s="258" t="s">
        <v>190</v>
      </c>
      <c r="E6" s="118"/>
      <c r="F6" s="118"/>
      <c r="G6" s="9"/>
    </row>
    <row r="7" spans="2:7" s="7" customFormat="1" ht="12">
      <c r="B7" s="79" t="s">
        <v>7</v>
      </c>
      <c r="C7" s="178" t="s">
        <v>215</v>
      </c>
      <c r="D7" s="258" t="s">
        <v>230</v>
      </c>
      <c r="E7" s="118"/>
      <c r="F7" s="118"/>
      <c r="G7" s="9"/>
    </row>
    <row r="8" spans="2:7" s="7" customFormat="1" ht="12">
      <c r="B8" s="79" t="s">
        <v>269</v>
      </c>
      <c r="C8" s="178" t="s">
        <v>216</v>
      </c>
      <c r="D8" s="258" t="s">
        <v>231</v>
      </c>
      <c r="E8" s="120"/>
      <c r="F8" s="120"/>
      <c r="G8" s="9"/>
    </row>
    <row r="9" spans="2:7" s="7" customFormat="1" ht="12">
      <c r="B9" s="79" t="s">
        <v>160</v>
      </c>
      <c r="C9" s="178" t="s">
        <v>217</v>
      </c>
      <c r="D9" s="258" t="s">
        <v>232</v>
      </c>
      <c r="E9" s="120"/>
      <c r="F9" s="120"/>
      <c r="G9" s="9"/>
    </row>
    <row r="10" spans="2:7" s="7" customFormat="1" ht="12">
      <c r="B10" s="79" t="s">
        <v>11</v>
      </c>
      <c r="C10" s="178" t="s">
        <v>218</v>
      </c>
      <c r="D10" s="259" t="s">
        <v>233</v>
      </c>
      <c r="E10" s="118"/>
      <c r="F10" s="118"/>
      <c r="G10" s="9"/>
    </row>
    <row r="11" spans="2:7" s="7" customFormat="1" ht="12">
      <c r="B11" s="79" t="s">
        <v>163</v>
      </c>
      <c r="C11" s="178" t="s">
        <v>219</v>
      </c>
      <c r="D11" s="259" t="s">
        <v>234</v>
      </c>
      <c r="E11" s="117"/>
      <c r="F11" s="118"/>
      <c r="G11" s="9"/>
    </row>
    <row r="12" spans="1:6" s="9" customFormat="1" ht="12">
      <c r="A12" s="7"/>
      <c r="B12" s="79" t="s">
        <v>9</v>
      </c>
      <c r="C12" s="178" t="s">
        <v>220</v>
      </c>
      <c r="D12" s="260" t="s">
        <v>242</v>
      </c>
      <c r="E12" s="117"/>
      <c r="F12" s="118"/>
    </row>
    <row r="13" spans="1:6" s="9" customFormat="1" ht="12">
      <c r="A13" s="7"/>
      <c r="B13" s="79" t="s">
        <v>195</v>
      </c>
      <c r="C13" s="178" t="s">
        <v>221</v>
      </c>
      <c r="D13" s="259" t="s">
        <v>235</v>
      </c>
      <c r="E13" s="117"/>
      <c r="F13" s="118"/>
    </row>
    <row r="14" spans="1:6" s="9" customFormat="1" ht="12">
      <c r="A14" s="7"/>
      <c r="B14" s="79" t="s">
        <v>292</v>
      </c>
      <c r="C14" s="178" t="s">
        <v>222</v>
      </c>
      <c r="D14" s="259" t="s">
        <v>236</v>
      </c>
      <c r="E14" s="117"/>
      <c r="F14" s="118"/>
    </row>
    <row r="15" spans="1:6" s="9" customFormat="1" ht="12">
      <c r="A15" s="7"/>
      <c r="B15" s="79" t="s">
        <v>8</v>
      </c>
      <c r="C15" s="178" t="s">
        <v>223</v>
      </c>
      <c r="D15" s="261" t="s">
        <v>243</v>
      </c>
      <c r="E15" s="117"/>
      <c r="F15" s="118"/>
    </row>
    <row r="16" spans="1:6" s="9" customFormat="1" ht="12">
      <c r="A16" s="7"/>
      <c r="B16" s="79" t="s">
        <v>67</v>
      </c>
      <c r="C16" s="178" t="s">
        <v>224</v>
      </c>
      <c r="D16" s="259" t="s">
        <v>237</v>
      </c>
      <c r="E16" s="117"/>
      <c r="F16" s="118"/>
    </row>
    <row r="17" spans="1:6" s="9" customFormat="1" ht="12">
      <c r="A17" s="7"/>
      <c r="B17" s="79" t="s">
        <v>172</v>
      </c>
      <c r="C17" s="178" t="s">
        <v>225</v>
      </c>
      <c r="D17" s="259" t="s">
        <v>238</v>
      </c>
      <c r="E17" s="117"/>
      <c r="F17" s="118"/>
    </row>
    <row r="18" spans="1:6" s="9" customFormat="1" ht="12">
      <c r="A18" s="7"/>
      <c r="B18" s="79" t="s">
        <v>170</v>
      </c>
      <c r="C18" s="178" t="s">
        <v>226</v>
      </c>
      <c r="D18" s="259" t="s">
        <v>239</v>
      </c>
      <c r="E18" s="117"/>
      <c r="F18" s="118"/>
    </row>
    <row r="19" spans="1:6" s="9" customFormat="1" ht="12">
      <c r="A19" s="7"/>
      <c r="B19" s="79" t="s">
        <v>59</v>
      </c>
      <c r="C19" s="178" t="s">
        <v>227</v>
      </c>
      <c r="D19" s="259" t="s">
        <v>240</v>
      </c>
      <c r="E19" s="117"/>
      <c r="F19" s="118"/>
    </row>
    <row r="20" spans="1:6" s="9" customFormat="1" ht="12.75" thickBot="1">
      <c r="A20" s="7"/>
      <c r="B20" s="179" t="s">
        <v>6</v>
      </c>
      <c r="C20" s="262" t="s">
        <v>228</v>
      </c>
      <c r="D20" s="263" t="s">
        <v>241</v>
      </c>
      <c r="E20" s="117"/>
      <c r="F20" s="118"/>
    </row>
    <row r="21" spans="2:6" s="9" customFormat="1" ht="12.75">
      <c r="B21"/>
      <c r="C21"/>
      <c r="D21" s="116"/>
      <c r="E21" s="117"/>
      <c r="F21" s="118"/>
    </row>
    <row r="22" s="9" customFormat="1" ht="11.25" customHeight="1"/>
    <row r="23" s="7" customFormat="1" ht="12.75" thickBot="1">
      <c r="B23" s="28" t="s">
        <v>288</v>
      </c>
    </row>
    <row r="24" spans="2:4" s="7" customFormat="1" ht="12">
      <c r="B24" s="78" t="s">
        <v>32</v>
      </c>
      <c r="C24" s="335" t="s">
        <v>196</v>
      </c>
      <c r="D24" s="336"/>
    </row>
    <row r="25" spans="2:4" s="7" customFormat="1" ht="12">
      <c r="B25" s="79" t="s">
        <v>33</v>
      </c>
      <c r="C25" s="327" t="s">
        <v>197</v>
      </c>
      <c r="D25" s="328"/>
    </row>
    <row r="26" spans="2:4" s="7" customFormat="1" ht="12">
      <c r="B26" s="79" t="s">
        <v>34</v>
      </c>
      <c r="C26" s="327" t="s">
        <v>198</v>
      </c>
      <c r="D26" s="328"/>
    </row>
    <row r="27" spans="2:4" s="7" customFormat="1" ht="12">
      <c r="B27" s="79" t="s">
        <v>35</v>
      </c>
      <c r="C27" s="327" t="s">
        <v>193</v>
      </c>
      <c r="D27" s="328"/>
    </row>
    <row r="28" spans="2:4" s="7" customFormat="1" ht="12">
      <c r="B28" s="79" t="s">
        <v>162</v>
      </c>
      <c r="C28" s="332" t="s">
        <v>174</v>
      </c>
      <c r="D28" s="333"/>
    </row>
    <row r="29" spans="2:4" s="7" customFormat="1" ht="12">
      <c r="B29" s="79" t="s">
        <v>161</v>
      </c>
      <c r="C29" s="327" t="s">
        <v>174</v>
      </c>
      <c r="D29" s="328"/>
    </row>
    <row r="30" spans="2:4" s="7" customFormat="1" ht="12">
      <c r="B30" s="79" t="s">
        <v>36</v>
      </c>
      <c r="C30" s="327" t="s">
        <v>175</v>
      </c>
      <c r="D30" s="328"/>
    </row>
    <row r="31" spans="2:4" s="7" customFormat="1" ht="12.75" customHeight="1">
      <c r="B31" s="109" t="s">
        <v>37</v>
      </c>
      <c r="C31" s="327" t="s">
        <v>199</v>
      </c>
      <c r="D31" s="328"/>
    </row>
    <row r="32" spans="2:4" ht="12.75">
      <c r="B32" s="329" t="s">
        <v>38</v>
      </c>
      <c r="C32" s="249" t="s">
        <v>5</v>
      </c>
      <c r="D32" s="252" t="s">
        <v>176</v>
      </c>
    </row>
    <row r="33" spans="2:4" ht="12.75">
      <c r="B33" s="330"/>
      <c r="C33" s="250" t="s">
        <v>177</v>
      </c>
      <c r="D33" s="253" t="s">
        <v>178</v>
      </c>
    </row>
    <row r="34" spans="2:4" ht="12.75">
      <c r="B34" s="330"/>
      <c r="C34" s="250" t="s">
        <v>39</v>
      </c>
      <c r="D34" s="253" t="s">
        <v>179</v>
      </c>
    </row>
    <row r="35" spans="2:4" ht="12.75">
      <c r="B35" s="330"/>
      <c r="C35" s="250" t="s">
        <v>40</v>
      </c>
      <c r="D35" s="253" t="s">
        <v>180</v>
      </c>
    </row>
    <row r="36" spans="2:4" ht="12.75">
      <c r="B36" s="330"/>
      <c r="C36" s="250" t="s">
        <v>200</v>
      </c>
      <c r="D36" s="253" t="s">
        <v>203</v>
      </c>
    </row>
    <row r="37" spans="2:4" ht="12.75">
      <c r="B37" s="330"/>
      <c r="C37" s="250" t="s">
        <v>181</v>
      </c>
      <c r="D37" s="253" t="s">
        <v>204</v>
      </c>
    </row>
    <row r="38" spans="2:4" ht="12.75">
      <c r="B38" s="330"/>
      <c r="C38" s="250" t="s">
        <v>308</v>
      </c>
      <c r="D38" s="253" t="s">
        <v>202</v>
      </c>
    </row>
    <row r="39" spans="2:4" ht="12.75">
      <c r="B39" s="330"/>
      <c r="C39" s="250" t="s">
        <v>303</v>
      </c>
      <c r="D39" s="253" t="s">
        <v>201</v>
      </c>
    </row>
    <row r="40" spans="2:4" ht="12.75">
      <c r="B40" s="330"/>
      <c r="C40" s="251" t="s">
        <v>205</v>
      </c>
      <c r="D40" s="254" t="s">
        <v>206</v>
      </c>
    </row>
    <row r="41" spans="2:4" ht="12.75">
      <c r="B41" s="330"/>
      <c r="C41" s="251" t="s">
        <v>208</v>
      </c>
      <c r="D41" s="254" t="s">
        <v>207</v>
      </c>
    </row>
    <row r="42" spans="2:4" ht="12.75">
      <c r="B42" s="330"/>
      <c r="C42" s="251" t="s">
        <v>209</v>
      </c>
      <c r="D42" s="254" t="s">
        <v>210</v>
      </c>
    </row>
    <row r="43" spans="2:4" ht="12.75">
      <c r="B43" s="330"/>
      <c r="C43" s="251" t="s">
        <v>211</v>
      </c>
      <c r="D43" s="254" t="s">
        <v>212</v>
      </c>
    </row>
    <row r="44" spans="2:4" ht="12.75">
      <c r="B44" s="330"/>
      <c r="C44" s="250" t="s">
        <v>182</v>
      </c>
      <c r="D44" s="253" t="s">
        <v>183</v>
      </c>
    </row>
    <row r="45" spans="2:4" ht="12.75">
      <c r="B45" s="330"/>
      <c r="C45" s="250" t="s">
        <v>184</v>
      </c>
      <c r="D45" s="253" t="s">
        <v>185</v>
      </c>
    </row>
    <row r="46" spans="2:4" ht="12.75">
      <c r="B46" s="330"/>
      <c r="C46" s="250" t="s">
        <v>186</v>
      </c>
      <c r="D46" s="253" t="s">
        <v>187</v>
      </c>
    </row>
    <row r="47" spans="2:4" ht="13.5" thickBot="1">
      <c r="B47" s="331"/>
      <c r="C47" s="255" t="s">
        <v>188</v>
      </c>
      <c r="D47" s="256" t="s">
        <v>189</v>
      </c>
    </row>
    <row r="48" spans="2:5" ht="12.75">
      <c r="B48" s="122"/>
      <c r="C48" s="1"/>
      <c r="D48" s="1"/>
      <c r="E48" s="1"/>
    </row>
    <row r="49" spans="3:5" ht="12.75">
      <c r="C49" s="123"/>
      <c r="D49" s="123"/>
      <c r="E49" s="1"/>
    </row>
    <row r="50" spans="2:5" ht="12.75">
      <c r="B50" s="122"/>
      <c r="C50" s="1"/>
      <c r="D50" s="1"/>
      <c r="E50" s="1"/>
    </row>
    <row r="51" spans="2:5" ht="12.75">
      <c r="B51" s="110"/>
      <c r="C51" s="1"/>
      <c r="D51" s="1"/>
      <c r="E51" s="1"/>
    </row>
    <row r="52" ht="12.75">
      <c r="B52" s="124"/>
    </row>
    <row r="53" spans="3:4" ht="12.75">
      <c r="C53" s="127"/>
      <c r="D53" s="125"/>
    </row>
    <row r="54" spans="2:4" ht="12.75">
      <c r="B54" s="124"/>
      <c r="D54" s="112"/>
    </row>
    <row r="55" spans="3:4" ht="12.75">
      <c r="C55" s="126"/>
      <c r="D55" s="125"/>
    </row>
    <row r="56" spans="3:4" ht="12.75">
      <c r="C56" s="126"/>
      <c r="D56" s="125"/>
    </row>
    <row r="57" spans="2:4" ht="12.75">
      <c r="B57" s="124"/>
      <c r="C57" s="126"/>
      <c r="D57" s="125"/>
    </row>
    <row r="58" spans="3:4" ht="12.75">
      <c r="C58" s="126"/>
      <c r="D58" s="125"/>
    </row>
    <row r="59" spans="2:4" ht="12.75">
      <c r="B59" s="124"/>
      <c r="C59" s="126"/>
      <c r="D59" s="126"/>
    </row>
    <row r="60" spans="2:4" ht="12.75">
      <c r="B60" s="124"/>
      <c r="C60" s="126"/>
      <c r="D60" s="125"/>
    </row>
    <row r="61" spans="2:4" ht="12.75">
      <c r="B61" s="131"/>
      <c r="C61" s="128"/>
      <c r="D61" s="129"/>
    </row>
    <row r="62" spans="2:4" ht="12.75">
      <c r="B62" s="131"/>
      <c r="C62" s="128"/>
      <c r="D62" s="129"/>
    </row>
    <row r="63" spans="2:4" ht="12.75">
      <c r="B63" s="1"/>
      <c r="C63" s="128"/>
      <c r="D63" s="129"/>
    </row>
    <row r="64" spans="2:4" ht="12.75">
      <c r="B64" s="131"/>
      <c r="C64" s="1"/>
      <c r="D64" s="1"/>
    </row>
    <row r="65" spans="2:4" ht="12.75">
      <c r="B65" s="1"/>
      <c r="C65" s="128"/>
      <c r="D65" s="129"/>
    </row>
    <row r="66" spans="1:4" ht="12.75">
      <c r="A66" s="1"/>
      <c r="B66" s="1"/>
      <c r="C66" s="128"/>
      <c r="D66" s="129"/>
    </row>
    <row r="67" spans="1:4" ht="12.75">
      <c r="A67" s="1"/>
      <c r="B67" s="131"/>
      <c r="C67" s="1"/>
      <c r="D67" s="1"/>
    </row>
    <row r="68" spans="1:4" ht="12.75">
      <c r="A68" s="1"/>
      <c r="B68" s="1"/>
      <c r="C68" s="128"/>
      <c r="D68" s="129"/>
    </row>
    <row r="69" spans="1:4" ht="12.75">
      <c r="A69" s="1"/>
      <c r="B69" s="131"/>
      <c r="C69" s="1"/>
      <c r="D69" s="134"/>
    </row>
    <row r="70" spans="1:4" ht="12.75">
      <c r="A70" s="1"/>
      <c r="B70" s="1"/>
      <c r="C70" s="135"/>
      <c r="D70" s="129"/>
    </row>
    <row r="71" spans="1:4" ht="12.75">
      <c r="A71" s="1"/>
      <c r="B71" s="1"/>
      <c r="C71" s="135"/>
      <c r="D71" s="129"/>
    </row>
    <row r="72" spans="1:4" ht="12.75">
      <c r="A72" s="1"/>
      <c r="B72" s="131"/>
      <c r="C72" s="1"/>
      <c r="D72" s="134"/>
    </row>
    <row r="73" spans="1:5" ht="12.75">
      <c r="A73" s="1"/>
      <c r="B73" s="1"/>
      <c r="C73" s="129"/>
      <c r="D73" s="136"/>
      <c r="E73" s="130"/>
    </row>
    <row r="74" spans="1:5" ht="12.75">
      <c r="A74" s="1"/>
      <c r="B74" s="1"/>
      <c r="C74" s="137"/>
      <c r="D74" s="136"/>
      <c r="E74" s="130"/>
    </row>
    <row r="75" spans="1:5" ht="12.75">
      <c r="A75" s="1"/>
      <c r="B75" s="1"/>
      <c r="C75" s="129"/>
      <c r="D75" s="136"/>
      <c r="E75" s="130"/>
    </row>
    <row r="76" spans="1:5" ht="12.75">
      <c r="A76" s="1"/>
      <c r="B76" s="1"/>
      <c r="C76" s="129"/>
      <c r="D76" s="136"/>
      <c r="E76" s="130"/>
    </row>
    <row r="77" spans="1:5" ht="12.75">
      <c r="A77" s="1"/>
      <c r="B77" s="1"/>
      <c r="C77" s="129"/>
      <c r="D77" s="136"/>
      <c r="E77" s="130"/>
    </row>
    <row r="78" spans="1:5" ht="12.75">
      <c r="A78" s="1"/>
      <c r="B78" s="1"/>
      <c r="C78" s="129"/>
      <c r="D78" s="136"/>
      <c r="E78" s="130"/>
    </row>
    <row r="79" spans="1:5" ht="12.75">
      <c r="A79" s="1"/>
      <c r="B79" s="1"/>
      <c r="C79" s="129"/>
      <c r="D79" s="136"/>
      <c r="E79" s="126"/>
    </row>
    <row r="80" spans="1:5" ht="12.75">
      <c r="A80" s="1"/>
      <c r="B80" s="1"/>
      <c r="C80" s="129"/>
      <c r="D80" s="136"/>
      <c r="E80" s="126"/>
    </row>
    <row r="81" spans="1:4" ht="12.75">
      <c r="A81" s="1"/>
      <c r="B81" s="131"/>
      <c r="C81" s="1"/>
      <c r="D81" s="134"/>
    </row>
    <row r="82" spans="1:4" ht="12.75">
      <c r="A82" s="1"/>
      <c r="B82" s="1"/>
      <c r="C82" s="128"/>
      <c r="D82" s="129"/>
    </row>
    <row r="83" spans="1:4" ht="12.75">
      <c r="A83" s="1"/>
      <c r="B83" s="131"/>
      <c r="C83" s="1"/>
      <c r="D83" s="134"/>
    </row>
    <row r="84" spans="1:4" ht="12.75">
      <c r="A84" s="1"/>
      <c r="B84" s="1"/>
      <c r="C84" s="128"/>
      <c r="D84" s="129"/>
    </row>
    <row r="85" spans="1:4" ht="12.75">
      <c r="A85" s="1"/>
      <c r="B85" s="1"/>
      <c r="C85" s="128"/>
      <c r="D85" s="138"/>
    </row>
    <row r="86" spans="1:4" ht="12.75">
      <c r="A86" s="1"/>
      <c r="B86" s="131"/>
      <c r="C86" s="132"/>
      <c r="D86" s="139"/>
    </row>
    <row r="87" spans="1:5" ht="12.75">
      <c r="A87" s="1"/>
      <c r="B87" s="1"/>
      <c r="C87" s="128"/>
      <c r="D87" s="136"/>
      <c r="E87" s="126"/>
    </row>
    <row r="88" spans="1:5" ht="12.75">
      <c r="A88" s="1"/>
      <c r="B88" s="132"/>
      <c r="C88" s="128"/>
      <c r="D88" s="136"/>
      <c r="E88" s="126"/>
    </row>
    <row r="89" spans="1:5" ht="12.75">
      <c r="A89" s="1"/>
      <c r="B89" s="1"/>
      <c r="C89" s="128"/>
      <c r="D89" s="136"/>
      <c r="E89" s="126"/>
    </row>
    <row r="90" spans="1:5" ht="12.75">
      <c r="A90" s="1"/>
      <c r="B90" s="1"/>
      <c r="C90" s="128"/>
      <c r="D90" s="136"/>
      <c r="E90" s="126"/>
    </row>
    <row r="91" spans="1:5" ht="12.75">
      <c r="A91" s="1"/>
      <c r="B91" s="1"/>
      <c r="C91" s="128"/>
      <c r="D91" s="136"/>
      <c r="E91" s="126"/>
    </row>
    <row r="92" spans="1:5" ht="12.75">
      <c r="A92" s="1"/>
      <c r="B92" s="1"/>
      <c r="C92" s="128"/>
      <c r="D92" s="136"/>
      <c r="E92" s="126"/>
    </row>
    <row r="93" spans="1:5" ht="12.75">
      <c r="A93" s="1"/>
      <c r="B93" s="1"/>
      <c r="C93" s="128"/>
      <c r="D93" s="136"/>
      <c r="E93" s="126"/>
    </row>
    <row r="94" spans="1:5" ht="12.75">
      <c r="A94" s="1"/>
      <c r="B94" s="1"/>
      <c r="C94" s="128"/>
      <c r="D94" s="136"/>
      <c r="E94" s="133"/>
    </row>
    <row r="95" spans="1:4" ht="12.75">
      <c r="A95" s="1"/>
      <c r="B95" s="131"/>
      <c r="C95" s="140"/>
      <c r="D95" s="139"/>
    </row>
    <row r="96" spans="1:4" ht="12.75">
      <c r="A96" s="1"/>
      <c r="B96" s="1"/>
      <c r="C96" s="128"/>
      <c r="D96" s="129"/>
    </row>
    <row r="97" spans="1:4" ht="12.75">
      <c r="A97" s="1"/>
      <c r="B97" s="131"/>
      <c r="C97" s="1"/>
      <c r="D97" s="134"/>
    </row>
    <row r="98" spans="1:4" ht="12.75">
      <c r="A98" s="1"/>
      <c r="B98" s="1"/>
      <c r="C98" s="128"/>
      <c r="D98" s="129"/>
    </row>
    <row r="99" spans="1:4" ht="12.75">
      <c r="A99" s="1"/>
      <c r="B99" s="131"/>
      <c r="C99" s="132"/>
      <c r="D99" s="139"/>
    </row>
    <row r="100" spans="1:4" ht="12.75">
      <c r="A100" s="1"/>
      <c r="B100" s="132"/>
      <c r="C100" s="128"/>
      <c r="D100" s="129"/>
    </row>
    <row r="101" spans="1:4" ht="12.75">
      <c r="A101" s="1"/>
      <c r="B101" s="131"/>
      <c r="C101" s="1"/>
      <c r="D101" s="137"/>
    </row>
    <row r="102" spans="1:4" ht="12.75">
      <c r="A102" s="1"/>
      <c r="B102" s="1"/>
      <c r="C102" s="128"/>
      <c r="D102" s="138"/>
    </row>
    <row r="103" spans="1:4" ht="12.75">
      <c r="A103" s="1"/>
      <c r="B103" s="131"/>
      <c r="C103" s="1"/>
      <c r="D103" s="141"/>
    </row>
    <row r="104" spans="1:4" ht="12.75">
      <c r="A104" s="1"/>
      <c r="B104" s="1"/>
      <c r="C104" s="128"/>
      <c r="D104" s="129"/>
    </row>
    <row r="105" spans="1:4" ht="12.75">
      <c r="A105" s="1"/>
      <c r="B105" s="1"/>
      <c r="C105" s="1"/>
      <c r="D105" s="142"/>
    </row>
    <row r="106" spans="1:4" ht="12.75">
      <c r="A106" s="1"/>
      <c r="B106" s="131"/>
      <c r="C106" s="1"/>
      <c r="D106" s="137"/>
    </row>
    <row r="107" spans="1:4" ht="12.75">
      <c r="A107" s="1"/>
      <c r="B107" s="1"/>
      <c r="C107" s="128"/>
      <c r="D107" s="138"/>
    </row>
    <row r="108" spans="1:4" ht="12.75">
      <c r="A108" s="1"/>
      <c r="B108" s="131"/>
      <c r="C108" s="1"/>
      <c r="D108" s="141"/>
    </row>
    <row r="109" spans="1:4" ht="12.75">
      <c r="A109" s="1"/>
      <c r="B109" s="1"/>
      <c r="C109" s="128"/>
      <c r="D109" s="129"/>
    </row>
    <row r="110" spans="1:4" ht="12.75">
      <c r="A110" s="1"/>
      <c r="B110" s="1"/>
      <c r="C110" s="1"/>
      <c r="D110" s="142"/>
    </row>
    <row r="111" ht="12.75">
      <c r="D111" s="112"/>
    </row>
    <row r="112" ht="12.75">
      <c r="D112" s="112"/>
    </row>
    <row r="113" ht="12.75">
      <c r="D113" s="112"/>
    </row>
    <row r="114" ht="12.75">
      <c r="D114" s="112"/>
    </row>
    <row r="115" ht="12.75">
      <c r="D115" s="112"/>
    </row>
    <row r="116" ht="12.75">
      <c r="D116" s="112"/>
    </row>
    <row r="117" ht="12.75">
      <c r="D117" s="112"/>
    </row>
    <row r="118" spans="4:5" ht="15.75">
      <c r="D118" s="111"/>
      <c r="E118" s="115"/>
    </row>
    <row r="119" ht="12.75">
      <c r="D119" s="112"/>
    </row>
    <row r="120" ht="12.75">
      <c r="D120" s="112"/>
    </row>
    <row r="121" spans="3:5" ht="12.75">
      <c r="C121" s="110"/>
      <c r="D121" s="114"/>
      <c r="E121" s="110"/>
    </row>
    <row r="122" spans="3:5" ht="12.75">
      <c r="C122" s="110"/>
      <c r="D122" s="114"/>
      <c r="E122" s="110"/>
    </row>
    <row r="123" ht="12.75">
      <c r="D123" s="113"/>
    </row>
    <row r="124" ht="12.75">
      <c r="D124" s="113"/>
    </row>
    <row r="125" ht="12.75">
      <c r="D125" s="113"/>
    </row>
    <row r="126" ht="12.75">
      <c r="D126" s="113"/>
    </row>
    <row r="127" ht="12.75">
      <c r="D127" s="113"/>
    </row>
    <row r="128" ht="12.75">
      <c r="D128" s="113"/>
    </row>
    <row r="129" ht="12.75">
      <c r="D129" s="113"/>
    </row>
    <row r="130" ht="12.75">
      <c r="D130" s="113"/>
    </row>
    <row r="131" ht="12.75">
      <c r="D131" s="113"/>
    </row>
    <row r="132" ht="12.75">
      <c r="D132" s="113"/>
    </row>
    <row r="133" ht="12.75">
      <c r="D133" s="113"/>
    </row>
    <row r="134" ht="12.75">
      <c r="D134" s="113"/>
    </row>
  </sheetData>
  <sheetProtection/>
  <mergeCells count="10">
    <mergeCell ref="C27:D27"/>
    <mergeCell ref="B32:B47"/>
    <mergeCell ref="C28:D28"/>
    <mergeCell ref="C26:D26"/>
    <mergeCell ref="B3:D3"/>
    <mergeCell ref="C25:D25"/>
    <mergeCell ref="C24:D24"/>
    <mergeCell ref="C31:D31"/>
    <mergeCell ref="C30:D30"/>
    <mergeCell ref="C29:D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1"/>
  <sheetViews>
    <sheetView zoomScalePageLayoutView="0" workbookViewId="0" topLeftCell="A1">
      <selection activeCell="C88" sqref="C88"/>
    </sheetView>
  </sheetViews>
  <sheetFormatPr defaultColWidth="9.140625" defaultRowHeight="12.75"/>
  <cols>
    <col min="1" max="1" width="16.57421875" style="65" customWidth="1"/>
    <col min="2" max="2" width="19.140625" style="65" customWidth="1"/>
    <col min="3" max="3" width="23.421875" style="65" customWidth="1"/>
    <col min="4" max="4" width="12.8515625" style="65" customWidth="1"/>
    <col min="5" max="5" width="10.8515625" style="65" customWidth="1"/>
    <col min="6" max="16384" width="9.140625" style="65" customWidth="1"/>
  </cols>
  <sheetData>
    <row r="2" spans="1:5" ht="13.5" thickBot="1">
      <c r="A2" s="28" t="s">
        <v>164</v>
      </c>
      <c r="B2" s="176"/>
      <c r="C2" s="176"/>
      <c r="D2" s="176"/>
      <c r="E2" s="176"/>
    </row>
    <row r="3" spans="1:5" ht="12.75">
      <c r="A3" s="25" t="s">
        <v>89</v>
      </c>
      <c r="B3" s="26" t="s">
        <v>90</v>
      </c>
      <c r="C3" s="26" t="s">
        <v>91</v>
      </c>
      <c r="D3" s="26" t="s">
        <v>92</v>
      </c>
      <c r="E3" s="27" t="s">
        <v>93</v>
      </c>
    </row>
    <row r="4" spans="1:5" ht="12.75">
      <c r="A4" s="233" t="s">
        <v>94</v>
      </c>
      <c r="B4" s="234">
        <v>1324361.3</v>
      </c>
      <c r="C4" s="234">
        <v>1327923.2</v>
      </c>
      <c r="D4" s="235">
        <f>B4/(B$71/100)</f>
        <v>32.79290534266471</v>
      </c>
      <c r="E4" s="236">
        <v>2431</v>
      </c>
    </row>
    <row r="5" spans="1:5" ht="12.75">
      <c r="A5" s="233" t="s">
        <v>95</v>
      </c>
      <c r="B5" s="234">
        <v>1281631</v>
      </c>
      <c r="C5" s="234">
        <v>1283133.44</v>
      </c>
      <c r="D5" s="235">
        <f aca="true" t="shared" si="0" ref="D5:D69">B5/(B$71/100)</f>
        <v>31.734847633515653</v>
      </c>
      <c r="E5" s="236">
        <v>847</v>
      </c>
    </row>
    <row r="6" spans="1:5" ht="12.75">
      <c r="A6" s="233" t="s">
        <v>96</v>
      </c>
      <c r="B6" s="234">
        <v>328960.462</v>
      </c>
      <c r="C6" s="234">
        <v>329027.584</v>
      </c>
      <c r="D6" s="235">
        <f t="shared" si="0"/>
        <v>8.1454881623657</v>
      </c>
      <c r="E6" s="236">
        <v>34</v>
      </c>
    </row>
    <row r="7" spans="1:5" ht="12.75">
      <c r="A7" s="233" t="s">
        <v>99</v>
      </c>
      <c r="B7" s="234">
        <v>223615.677</v>
      </c>
      <c r="C7" s="234">
        <v>223657.984</v>
      </c>
      <c r="D7" s="235">
        <f t="shared" si="0"/>
        <v>5.5370145057824365</v>
      </c>
      <c r="E7" s="236">
        <v>28</v>
      </c>
    </row>
    <row r="8" spans="1:5" ht="12.75">
      <c r="A8" s="233" t="s">
        <v>100</v>
      </c>
      <c r="B8" s="234">
        <v>185968.095</v>
      </c>
      <c r="C8" s="234">
        <v>186040.32</v>
      </c>
      <c r="D8" s="235">
        <f t="shared" si="0"/>
        <v>4.604811493729602</v>
      </c>
      <c r="E8" s="236">
        <v>56</v>
      </c>
    </row>
    <row r="9" spans="1:5" ht="12.75">
      <c r="A9" s="233" t="s">
        <v>101</v>
      </c>
      <c r="B9" s="234">
        <v>159773.568</v>
      </c>
      <c r="C9" s="234">
        <v>159776.768</v>
      </c>
      <c r="D9" s="235">
        <f t="shared" si="0"/>
        <v>3.9562009941575633</v>
      </c>
      <c r="E9" s="236">
        <v>1</v>
      </c>
    </row>
    <row r="10" spans="1:5" ht="12.75">
      <c r="A10" s="233" t="s">
        <v>98</v>
      </c>
      <c r="B10" s="234">
        <v>119828.97</v>
      </c>
      <c r="C10" s="234">
        <v>119853.056</v>
      </c>
      <c r="D10" s="235">
        <f t="shared" si="0"/>
        <v>2.9671208834922984</v>
      </c>
      <c r="E10" s="236">
        <v>13</v>
      </c>
    </row>
    <row r="11" spans="1:5" ht="12.75">
      <c r="A11" s="233" t="s">
        <v>97</v>
      </c>
      <c r="B11" s="234">
        <v>117825.854</v>
      </c>
      <c r="C11" s="234">
        <v>118304.768</v>
      </c>
      <c r="D11" s="235">
        <f t="shared" si="0"/>
        <v>2.9175211304805058</v>
      </c>
      <c r="E11" s="236">
        <v>265</v>
      </c>
    </row>
    <row r="12" spans="1:5" ht="12.75">
      <c r="A12" s="233" t="s">
        <v>102</v>
      </c>
      <c r="B12" s="234">
        <v>99649.179</v>
      </c>
      <c r="C12" s="234">
        <v>99708.928</v>
      </c>
      <c r="D12" s="235">
        <f t="shared" si="0"/>
        <v>2.467443056831434</v>
      </c>
      <c r="E12" s="236">
        <v>22</v>
      </c>
    </row>
    <row r="13" spans="1:5" ht="12.75">
      <c r="A13" s="237" t="s">
        <v>192</v>
      </c>
      <c r="B13" s="238">
        <f>SUM(B14:B70)</f>
        <v>196946.328</v>
      </c>
      <c r="C13" s="238">
        <f>SUM(C14:C70)</f>
        <v>197746.591</v>
      </c>
      <c r="D13" s="239">
        <f t="shared" si="0"/>
        <v>4.876646796980096</v>
      </c>
      <c r="E13" s="240">
        <f>SUM(E14:E70)</f>
        <v>394</v>
      </c>
    </row>
    <row r="14" spans="1:5" ht="12.75">
      <c r="A14" s="233" t="s">
        <v>107</v>
      </c>
      <c r="B14" s="234">
        <v>24237.235</v>
      </c>
      <c r="C14" s="234">
        <v>24276.992</v>
      </c>
      <c r="D14" s="235">
        <f t="shared" si="0"/>
        <v>0.6001454082982642</v>
      </c>
      <c r="E14" s="236">
        <v>16</v>
      </c>
    </row>
    <row r="15" spans="1:5" ht="12.75">
      <c r="A15" s="233" t="s">
        <v>104</v>
      </c>
      <c r="B15" s="234">
        <v>20527.616</v>
      </c>
      <c r="C15" s="234">
        <v>20533.248</v>
      </c>
      <c r="D15" s="235">
        <f t="shared" si="0"/>
        <v>0.5082904252778827</v>
      </c>
      <c r="E15" s="236">
        <v>4</v>
      </c>
    </row>
    <row r="16" spans="1:5" ht="12.75">
      <c r="A16" s="233" t="s">
        <v>109</v>
      </c>
      <c r="B16" s="234">
        <v>19895.102</v>
      </c>
      <c r="C16" s="234">
        <v>19931.136</v>
      </c>
      <c r="D16" s="235">
        <f t="shared" si="0"/>
        <v>0.4926285573798172</v>
      </c>
      <c r="E16" s="236">
        <v>20</v>
      </c>
    </row>
    <row r="17" spans="1:5" ht="12.75">
      <c r="A17" s="233" t="s">
        <v>111</v>
      </c>
      <c r="B17" s="234">
        <v>14714.351</v>
      </c>
      <c r="C17" s="234">
        <v>14725.12</v>
      </c>
      <c r="D17" s="235">
        <f t="shared" si="0"/>
        <v>0.36434643591725596</v>
      </c>
      <c r="E17" s="236">
        <v>5</v>
      </c>
    </row>
    <row r="18" spans="1:5" ht="12.75">
      <c r="A18" s="233" t="s">
        <v>110</v>
      </c>
      <c r="B18" s="234">
        <v>14604.288</v>
      </c>
      <c r="C18" s="234">
        <v>14610.432</v>
      </c>
      <c r="D18" s="235">
        <f t="shared" si="0"/>
        <v>0.36162113313112826</v>
      </c>
      <c r="E18" s="236">
        <v>4</v>
      </c>
    </row>
    <row r="19" spans="1:5" ht="12.75">
      <c r="A19" s="233" t="s">
        <v>112</v>
      </c>
      <c r="B19" s="234">
        <v>14401.536</v>
      </c>
      <c r="C19" s="234">
        <v>14401.536</v>
      </c>
      <c r="D19" s="235">
        <f t="shared" si="0"/>
        <v>0.3566007303573263</v>
      </c>
      <c r="E19" s="236">
        <v>2</v>
      </c>
    </row>
    <row r="20" spans="1:5" ht="12.75">
      <c r="A20" s="233" t="s">
        <v>105</v>
      </c>
      <c r="B20" s="234">
        <v>11663.474</v>
      </c>
      <c r="C20" s="234">
        <v>11722.752</v>
      </c>
      <c r="D20" s="235">
        <f t="shared" si="0"/>
        <v>0.2888027601294533</v>
      </c>
      <c r="E20" s="236">
        <v>25</v>
      </c>
    </row>
    <row r="21" spans="1:5" ht="12.75">
      <c r="A21" s="233" t="s">
        <v>103</v>
      </c>
      <c r="B21" s="234">
        <v>11224.64</v>
      </c>
      <c r="C21" s="234">
        <v>11276.288</v>
      </c>
      <c r="D21" s="235">
        <f t="shared" si="0"/>
        <v>0.2779366605060779</v>
      </c>
      <c r="E21" s="236">
        <v>29</v>
      </c>
    </row>
    <row r="22" spans="1:5" ht="12.75">
      <c r="A22" s="233" t="s">
        <v>114</v>
      </c>
      <c r="B22" s="234">
        <v>9583.616</v>
      </c>
      <c r="C22" s="234">
        <v>9605.12</v>
      </c>
      <c r="D22" s="235">
        <f t="shared" si="0"/>
        <v>0.23730277555561838</v>
      </c>
      <c r="E22" s="236">
        <v>11</v>
      </c>
    </row>
    <row r="23" spans="1:5" ht="12.75">
      <c r="A23" s="233" t="s">
        <v>113</v>
      </c>
      <c r="B23" s="234">
        <v>8763.932</v>
      </c>
      <c r="C23" s="234">
        <v>8802.304</v>
      </c>
      <c r="D23" s="235">
        <f t="shared" si="0"/>
        <v>0.2170063354354663</v>
      </c>
      <c r="E23" s="236">
        <v>20</v>
      </c>
    </row>
    <row r="24" spans="1:5" ht="12.75">
      <c r="A24" s="233" t="s">
        <v>116</v>
      </c>
      <c r="B24" s="234">
        <v>7989.156</v>
      </c>
      <c r="C24" s="234">
        <v>8003.584</v>
      </c>
      <c r="D24" s="235">
        <f t="shared" si="0"/>
        <v>0.19782187570399543</v>
      </c>
      <c r="E24" s="236">
        <v>8</v>
      </c>
    </row>
    <row r="25" spans="1:5" ht="12.75">
      <c r="A25" s="233" t="s">
        <v>115</v>
      </c>
      <c r="B25" s="234">
        <v>7935.762</v>
      </c>
      <c r="C25" s="234">
        <v>7962.524</v>
      </c>
      <c r="D25" s="235">
        <f t="shared" si="0"/>
        <v>0.19649977093706647</v>
      </c>
      <c r="E25" s="236">
        <v>11</v>
      </c>
    </row>
    <row r="26" spans="1:5" ht="12.75">
      <c r="A26" s="233" t="s">
        <v>117</v>
      </c>
      <c r="B26" s="234">
        <v>7652.25</v>
      </c>
      <c r="C26" s="234">
        <v>7761.92</v>
      </c>
      <c r="D26" s="235">
        <f t="shared" si="0"/>
        <v>0.18947964570423947</v>
      </c>
      <c r="E26" s="236">
        <v>45</v>
      </c>
    </row>
    <row r="27" spans="1:5" ht="12.75">
      <c r="A27" s="233" t="s">
        <v>108</v>
      </c>
      <c r="B27" s="234">
        <v>5251.848</v>
      </c>
      <c r="C27" s="234">
        <v>5275.648</v>
      </c>
      <c r="D27" s="235">
        <f t="shared" si="0"/>
        <v>0.13004257549511825</v>
      </c>
      <c r="E27" s="236">
        <v>16</v>
      </c>
    </row>
    <row r="28" spans="1:5" ht="12.75">
      <c r="A28" s="233" t="s">
        <v>119</v>
      </c>
      <c r="B28" s="234">
        <v>2973.998</v>
      </c>
      <c r="C28" s="234">
        <v>3026.944</v>
      </c>
      <c r="D28" s="235">
        <f t="shared" si="0"/>
        <v>0.07364005192787962</v>
      </c>
      <c r="E28" s="236">
        <v>24</v>
      </c>
    </row>
    <row r="29" spans="1:5" ht="12.75">
      <c r="A29" s="233" t="s">
        <v>120</v>
      </c>
      <c r="B29" s="234">
        <v>2137.828</v>
      </c>
      <c r="C29" s="234">
        <v>2138.112</v>
      </c>
      <c r="D29" s="235">
        <f t="shared" si="0"/>
        <v>0.05293539704225592</v>
      </c>
      <c r="E29" s="236">
        <v>1</v>
      </c>
    </row>
    <row r="30" spans="1:5" ht="12.75">
      <c r="A30" s="233" t="s">
        <v>122</v>
      </c>
      <c r="B30" s="234">
        <v>1392.64</v>
      </c>
      <c r="C30" s="234">
        <v>1392.64</v>
      </c>
      <c r="D30" s="235">
        <f t="shared" si="0"/>
        <v>0.03448357460793258</v>
      </c>
      <c r="E30" s="236">
        <v>1</v>
      </c>
    </row>
    <row r="31" spans="1:5" ht="12.75">
      <c r="A31" s="233" t="s">
        <v>126</v>
      </c>
      <c r="B31" s="234">
        <v>1030.667</v>
      </c>
      <c r="C31" s="234">
        <v>1040.384</v>
      </c>
      <c r="D31" s="235">
        <f t="shared" si="0"/>
        <v>0.025520653141109004</v>
      </c>
      <c r="E31" s="236">
        <v>4</v>
      </c>
    </row>
    <row r="32" spans="1:5" ht="12.75">
      <c r="A32" s="233" t="s">
        <v>118</v>
      </c>
      <c r="B32" s="234">
        <v>961.424</v>
      </c>
      <c r="C32" s="234">
        <v>970.752</v>
      </c>
      <c r="D32" s="235">
        <f t="shared" si="0"/>
        <v>0.023806106555791136</v>
      </c>
      <c r="E32" s="236">
        <v>3</v>
      </c>
    </row>
    <row r="33" spans="1:5" ht="12.75">
      <c r="A33" s="233" t="s">
        <v>125</v>
      </c>
      <c r="B33" s="234">
        <v>818.456</v>
      </c>
      <c r="C33" s="234">
        <v>847.872</v>
      </c>
      <c r="D33" s="235">
        <f t="shared" si="0"/>
        <v>0.020266033245713227</v>
      </c>
      <c r="E33" s="236">
        <v>18</v>
      </c>
    </row>
    <row r="34" spans="1:5" ht="12.75">
      <c r="A34" s="233" t="s">
        <v>123</v>
      </c>
      <c r="B34" s="234">
        <v>749.105</v>
      </c>
      <c r="C34" s="234">
        <v>765.952</v>
      </c>
      <c r="D34" s="235">
        <f t="shared" si="0"/>
        <v>0.018548812440167834</v>
      </c>
      <c r="E34" s="236">
        <v>7</v>
      </c>
    </row>
    <row r="35" spans="1:5" ht="12.75">
      <c r="A35" s="233" t="s">
        <v>129</v>
      </c>
      <c r="B35" s="234">
        <v>737.086</v>
      </c>
      <c r="C35" s="234">
        <v>806.912</v>
      </c>
      <c r="D35" s="235">
        <f>B35/(B$71/100)</f>
        <v>0.01825120639466236</v>
      </c>
      <c r="E35" s="236">
        <v>37</v>
      </c>
    </row>
    <row r="36" spans="1:5" ht="12.75">
      <c r="A36" s="233" t="s">
        <v>128</v>
      </c>
      <c r="B36" s="234">
        <v>717.824</v>
      </c>
      <c r="C36" s="234">
        <v>720.896</v>
      </c>
      <c r="D36" s="235">
        <f t="shared" si="0"/>
        <v>0.01777425426482407</v>
      </c>
      <c r="E36" s="236">
        <v>3</v>
      </c>
    </row>
    <row r="37" spans="1:5" ht="12.75">
      <c r="A37" s="233" t="s">
        <v>132</v>
      </c>
      <c r="B37" s="234">
        <v>682.481</v>
      </c>
      <c r="C37" s="234">
        <v>684.032</v>
      </c>
      <c r="D37" s="235">
        <f t="shared" si="0"/>
        <v>0.016899115695367384</v>
      </c>
      <c r="E37" s="236">
        <v>1</v>
      </c>
    </row>
    <row r="38" spans="1:5" ht="12.75">
      <c r="A38" s="233" t="s">
        <v>148</v>
      </c>
      <c r="B38" s="234">
        <v>647.168</v>
      </c>
      <c r="C38" s="234">
        <v>647.168</v>
      </c>
      <c r="D38" s="235">
        <f t="shared" si="0"/>
        <v>0.016024719964862787</v>
      </c>
      <c r="E38" s="236">
        <v>2</v>
      </c>
    </row>
    <row r="39" spans="1:5" ht="12.75">
      <c r="A39" s="233" t="s">
        <v>131</v>
      </c>
      <c r="B39" s="234">
        <v>634.917</v>
      </c>
      <c r="C39" s="234">
        <v>638.976</v>
      </c>
      <c r="D39" s="235">
        <f t="shared" si="0"/>
        <v>0.01572136929812782</v>
      </c>
      <c r="E39" s="236">
        <v>1</v>
      </c>
    </row>
    <row r="40" spans="1:5" ht="12.75">
      <c r="A40" s="233" t="s">
        <v>127</v>
      </c>
      <c r="B40" s="234">
        <v>616.594</v>
      </c>
      <c r="C40" s="234">
        <v>622.595</v>
      </c>
      <c r="D40" s="235">
        <f t="shared" si="0"/>
        <v>0.015267668027489934</v>
      </c>
      <c r="E40" s="236">
        <v>2</v>
      </c>
    </row>
    <row r="41" spans="1:5" ht="12.75">
      <c r="A41" s="233" t="s">
        <v>133</v>
      </c>
      <c r="B41" s="234">
        <v>561.476</v>
      </c>
      <c r="C41" s="234">
        <v>565.248</v>
      </c>
      <c r="D41" s="235">
        <f t="shared" si="0"/>
        <v>0.013902874782114223</v>
      </c>
      <c r="E41" s="236">
        <v>1</v>
      </c>
    </row>
    <row r="42" spans="1:5" ht="12.75">
      <c r="A42" s="233" t="s">
        <v>136</v>
      </c>
      <c r="B42" s="234">
        <v>523.481</v>
      </c>
      <c r="C42" s="234">
        <v>524.288</v>
      </c>
      <c r="D42" s="235">
        <f t="shared" si="0"/>
        <v>0.01296206924929282</v>
      </c>
      <c r="E42" s="236">
        <v>1</v>
      </c>
    </row>
    <row r="43" spans="1:5" ht="12.75">
      <c r="A43" s="233" t="s">
        <v>134</v>
      </c>
      <c r="B43" s="234">
        <v>508.416</v>
      </c>
      <c r="C43" s="234">
        <v>516.096</v>
      </c>
      <c r="D43" s="235">
        <f t="shared" si="0"/>
        <v>0.012589040288851857</v>
      </c>
      <c r="E43" s="236">
        <v>7</v>
      </c>
    </row>
    <row r="44" spans="1:5" ht="12.75">
      <c r="A44" s="233" t="s">
        <v>137</v>
      </c>
      <c r="B44" s="234">
        <v>454.144</v>
      </c>
      <c r="C44" s="234">
        <v>454.656</v>
      </c>
      <c r="D44" s="235">
        <f t="shared" si="0"/>
        <v>0.011245195101925072</v>
      </c>
      <c r="E44" s="236">
        <v>4</v>
      </c>
    </row>
    <row r="45" spans="1:5" ht="12.75">
      <c r="A45" s="233" t="s">
        <v>138</v>
      </c>
      <c r="B45" s="234">
        <v>371.971</v>
      </c>
      <c r="C45" s="234">
        <v>372.736</v>
      </c>
      <c r="D45" s="235">
        <f t="shared" si="0"/>
        <v>0.009210484928256612</v>
      </c>
      <c r="E45" s="236">
        <v>1</v>
      </c>
    </row>
    <row r="46" spans="1:5" ht="12.75">
      <c r="A46" s="233" t="s">
        <v>135</v>
      </c>
      <c r="B46" s="234">
        <v>360.949</v>
      </c>
      <c r="C46" s="234">
        <v>364.544</v>
      </c>
      <c r="D46" s="235">
        <f t="shared" si="0"/>
        <v>0.008937565897258916</v>
      </c>
      <c r="E46" s="236">
        <v>3</v>
      </c>
    </row>
    <row r="47" spans="1:5" ht="12.75">
      <c r="A47" s="233" t="s">
        <v>140</v>
      </c>
      <c r="B47" s="234">
        <v>281.088</v>
      </c>
      <c r="C47" s="234">
        <v>282.624</v>
      </c>
      <c r="D47" s="235">
        <f t="shared" si="0"/>
        <v>0.006960103845498156</v>
      </c>
      <c r="E47" s="236">
        <v>1</v>
      </c>
    </row>
    <row r="48" spans="1:5" ht="12.75">
      <c r="A48" s="233" t="s">
        <v>155</v>
      </c>
      <c r="B48" s="234">
        <v>276.528</v>
      </c>
      <c r="C48" s="234">
        <v>282.624</v>
      </c>
      <c r="D48" s="235">
        <f t="shared" si="0"/>
        <v>0.006847192324780546</v>
      </c>
      <c r="E48" s="236">
        <v>3</v>
      </c>
    </row>
    <row r="49" spans="1:5" ht="12.75">
      <c r="A49" s="233" t="s">
        <v>141</v>
      </c>
      <c r="B49" s="234">
        <v>208.896</v>
      </c>
      <c r="C49" s="234">
        <v>208.896</v>
      </c>
      <c r="D49" s="235">
        <f t="shared" si="0"/>
        <v>0.005172536191189886</v>
      </c>
      <c r="E49" s="236">
        <v>2</v>
      </c>
    </row>
    <row r="50" spans="1:5" ht="12.75">
      <c r="A50" s="233" t="s">
        <v>142</v>
      </c>
      <c r="B50" s="234">
        <v>155.648</v>
      </c>
      <c r="C50" s="234">
        <v>155.648</v>
      </c>
      <c r="D50" s="235">
        <f t="shared" si="0"/>
        <v>0.0038540465738277586</v>
      </c>
      <c r="E50" s="236">
        <v>3</v>
      </c>
    </row>
    <row r="51" spans="1:5" ht="12.75">
      <c r="A51" s="233" t="s">
        <v>143</v>
      </c>
      <c r="B51" s="234">
        <v>127.488</v>
      </c>
      <c r="C51" s="234">
        <v>131.072</v>
      </c>
      <c r="D51" s="235">
        <f t="shared" si="0"/>
        <v>0.00315676841079971</v>
      </c>
      <c r="E51" s="236">
        <v>1</v>
      </c>
    </row>
    <row r="52" spans="1:5" ht="12.75">
      <c r="A52" s="233" t="s">
        <v>144</v>
      </c>
      <c r="B52" s="234">
        <v>84.48</v>
      </c>
      <c r="C52" s="234">
        <v>86.016</v>
      </c>
      <c r="D52" s="235">
        <f t="shared" si="0"/>
        <v>0.0020918344890841455</v>
      </c>
      <c r="E52" s="236">
        <v>1</v>
      </c>
    </row>
    <row r="53" spans="1:5" ht="12.75">
      <c r="A53" s="233" t="s">
        <v>121</v>
      </c>
      <c r="B53" s="234">
        <v>78.168</v>
      </c>
      <c r="C53" s="234">
        <v>94.208</v>
      </c>
      <c r="D53" s="235">
        <f t="shared" si="0"/>
        <v>0.0019355411735645061</v>
      </c>
      <c r="E53" s="236">
        <v>8</v>
      </c>
    </row>
    <row r="54" spans="1:5" ht="12.75">
      <c r="A54" s="233" t="s">
        <v>124</v>
      </c>
      <c r="B54" s="234">
        <v>69.687</v>
      </c>
      <c r="C54" s="234">
        <v>77.824</v>
      </c>
      <c r="D54" s="235">
        <f t="shared" si="0"/>
        <v>0.001725540601808793</v>
      </c>
      <c r="E54" s="236">
        <v>4</v>
      </c>
    </row>
    <row r="55" spans="1:5" ht="12.75">
      <c r="A55" s="233" t="s">
        <v>145</v>
      </c>
      <c r="B55" s="234">
        <v>60.928</v>
      </c>
      <c r="C55" s="234">
        <v>65.536</v>
      </c>
      <c r="D55" s="235">
        <f t="shared" si="0"/>
        <v>0.00150865638909705</v>
      </c>
      <c r="E55" s="236">
        <v>3</v>
      </c>
    </row>
    <row r="56" spans="1:5" ht="12.75">
      <c r="A56" s="233" t="s">
        <v>146</v>
      </c>
      <c r="B56" s="234">
        <v>57.07</v>
      </c>
      <c r="C56" s="234">
        <v>61.44</v>
      </c>
      <c r="D56" s="235">
        <f t="shared" si="0"/>
        <v>0.0014131272998583353</v>
      </c>
      <c r="E56" s="236">
        <v>3</v>
      </c>
    </row>
    <row r="57" spans="1:5" ht="12.75">
      <c r="A57" s="233" t="s">
        <v>147</v>
      </c>
      <c r="B57" s="234">
        <v>41.587</v>
      </c>
      <c r="C57" s="234">
        <v>45.056</v>
      </c>
      <c r="D57" s="235">
        <f>B57/(B$71/100)</f>
        <v>0.0010297481166849237</v>
      </c>
      <c r="E57" s="236">
        <v>1</v>
      </c>
    </row>
    <row r="58" spans="1:5" ht="12.75">
      <c r="A58" s="233" t="s">
        <v>130</v>
      </c>
      <c r="B58" s="234">
        <v>41.089</v>
      </c>
      <c r="C58" s="234">
        <v>49.152</v>
      </c>
      <c r="D58" s="235">
        <f t="shared" si="0"/>
        <v>0.0010174169900802373</v>
      </c>
      <c r="E58" s="236">
        <v>4</v>
      </c>
    </row>
    <row r="59" spans="1:5" ht="12.75">
      <c r="A59" s="233" t="s">
        <v>139</v>
      </c>
      <c r="B59" s="234">
        <v>41.1</v>
      </c>
      <c r="C59" s="234">
        <v>45.056</v>
      </c>
      <c r="D59" s="235">
        <f t="shared" si="0"/>
        <v>0.0010176893643626703</v>
      </c>
      <c r="E59" s="236">
        <v>1</v>
      </c>
    </row>
    <row r="60" spans="1:5" ht="12.75">
      <c r="A60" s="233" t="s">
        <v>149</v>
      </c>
      <c r="B60" s="234">
        <v>25.214</v>
      </c>
      <c r="C60" s="234">
        <v>28.672</v>
      </c>
      <c r="D60" s="235">
        <f t="shared" si="0"/>
        <v>0.0006243313779328556</v>
      </c>
      <c r="E60" s="236">
        <v>1</v>
      </c>
    </row>
    <row r="61" spans="1:5" ht="12.75">
      <c r="A61" s="233" t="s">
        <v>150</v>
      </c>
      <c r="B61" s="234">
        <v>20.992</v>
      </c>
      <c r="C61" s="234">
        <v>24.576</v>
      </c>
      <c r="D61" s="235">
        <f t="shared" si="0"/>
        <v>0.0005197891760754543</v>
      </c>
      <c r="E61" s="236">
        <v>1</v>
      </c>
    </row>
    <row r="62" spans="1:5" ht="12.75">
      <c r="A62" s="233" t="s">
        <v>151</v>
      </c>
      <c r="B62" s="234">
        <v>20.779</v>
      </c>
      <c r="C62" s="234">
        <v>24.576</v>
      </c>
      <c r="D62" s="235">
        <f t="shared" si="0"/>
        <v>0.0005145150195156185</v>
      </c>
      <c r="E62" s="236">
        <v>1</v>
      </c>
    </row>
    <row r="63" spans="1:5" ht="12.75">
      <c r="A63" s="233" t="s">
        <v>152</v>
      </c>
      <c r="B63" s="234">
        <v>12.917</v>
      </c>
      <c r="C63" s="234">
        <v>16.384</v>
      </c>
      <c r="D63" s="235">
        <f t="shared" si="0"/>
        <v>0.000319841691471353</v>
      </c>
      <c r="E63" s="236">
        <v>1</v>
      </c>
    </row>
    <row r="64" spans="1:5" ht="12.75">
      <c r="A64" s="233" t="s">
        <v>153</v>
      </c>
      <c r="B64" s="234">
        <v>7.572</v>
      </c>
      <c r="C64" s="234">
        <v>8.192</v>
      </c>
      <c r="D64" s="235">
        <f t="shared" si="0"/>
        <v>0.00018749255150739996</v>
      </c>
      <c r="E64" s="236">
        <v>1</v>
      </c>
    </row>
    <row r="65" spans="1:5" ht="12.75">
      <c r="A65" s="233" t="s">
        <v>106</v>
      </c>
      <c r="B65" s="234">
        <v>7.17</v>
      </c>
      <c r="C65" s="234">
        <v>16.384</v>
      </c>
      <c r="D65" s="235">
        <f t="shared" si="0"/>
        <v>0.0001775385095494001</v>
      </c>
      <c r="E65" s="236">
        <v>4</v>
      </c>
    </row>
    <row r="66" spans="1:5" ht="12.75">
      <c r="A66" s="233" t="s">
        <v>154</v>
      </c>
      <c r="B66" s="234">
        <v>1.246</v>
      </c>
      <c r="C66" s="234">
        <v>24.576</v>
      </c>
      <c r="D66" s="235">
        <f t="shared" si="0"/>
        <v>3.0852577810118906E-05</v>
      </c>
      <c r="E66" s="236">
        <v>6</v>
      </c>
    </row>
    <row r="67" spans="1:5" ht="12.75">
      <c r="A67" s="233" t="s">
        <v>156</v>
      </c>
      <c r="B67" s="234">
        <v>0.544</v>
      </c>
      <c r="C67" s="234">
        <v>4.096</v>
      </c>
      <c r="D67" s="235">
        <f t="shared" si="0"/>
        <v>1.3470146331223665E-05</v>
      </c>
      <c r="E67" s="236">
        <v>1</v>
      </c>
    </row>
    <row r="68" spans="1:5" ht="12.75">
      <c r="A68" s="233" t="s">
        <v>159</v>
      </c>
      <c r="B68" s="234">
        <v>0.379</v>
      </c>
      <c r="C68" s="234">
        <v>4.096</v>
      </c>
      <c r="D68" s="235">
        <f t="shared" si="0"/>
        <v>9.384532094731191E-06</v>
      </c>
      <c r="E68" s="236">
        <v>1</v>
      </c>
    </row>
    <row r="69" spans="1:5" ht="12.75">
      <c r="A69" s="233" t="s">
        <v>157</v>
      </c>
      <c r="B69" s="234">
        <v>0.207</v>
      </c>
      <c r="C69" s="234">
        <v>4.096</v>
      </c>
      <c r="D69" s="235">
        <f t="shared" si="0"/>
        <v>5.125588769417828E-06</v>
      </c>
      <c r="E69" s="236">
        <v>1</v>
      </c>
    </row>
    <row r="70" spans="1:5" ht="13.5" thickBot="1">
      <c r="A70" s="230" t="s">
        <v>158</v>
      </c>
      <c r="B70" s="231">
        <v>0.12</v>
      </c>
      <c r="C70" s="231">
        <v>16.384</v>
      </c>
      <c r="D70" s="232">
        <f>B70/(B$71/100)</f>
        <v>2.971355808358161E-06</v>
      </c>
      <c r="E70" s="241">
        <v>4</v>
      </c>
    </row>
    <row r="71" spans="1:5" ht="13.5" thickBot="1">
      <c r="A71" s="227" t="s">
        <v>191</v>
      </c>
      <c r="B71" s="228">
        <f>SUM(B4:B13)</f>
        <v>4038560.433</v>
      </c>
      <c r="C71" s="228">
        <f>SUM(C4:C13)</f>
        <v>4045172.6389999995</v>
      </c>
      <c r="D71" s="228">
        <f>SUM(D4:D13)</f>
        <v>100</v>
      </c>
      <c r="E71" s="229">
        <f>SUM(E4:E13)</f>
        <v>4091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40"/>
  <sheetViews>
    <sheetView zoomScalePageLayoutView="0" workbookViewId="0" topLeftCell="A16">
      <selection activeCell="L41" sqref="L41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7" customFormat="1" ht="12"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7" customFormat="1" ht="12.75" thickBot="1">
      <c r="A2" s="9"/>
      <c r="B2" s="337" t="s">
        <v>12</v>
      </c>
      <c r="C2" s="337"/>
      <c r="D2" s="337"/>
      <c r="E2" s="33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7" customFormat="1" ht="24">
      <c r="B3" s="51" t="s">
        <v>71</v>
      </c>
      <c r="C3" s="50" t="s">
        <v>83</v>
      </c>
      <c r="D3" s="38" t="s">
        <v>29</v>
      </c>
      <c r="E3" s="64" t="s">
        <v>30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</row>
    <row r="4" spans="2:17" s="7" customFormat="1" ht="12">
      <c r="B4" s="72" t="s">
        <v>2</v>
      </c>
      <c r="C4" s="80">
        <v>40.91</v>
      </c>
      <c r="D4" s="81">
        <f>C4-C4</f>
        <v>0</v>
      </c>
      <c r="E4" s="84"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s="7" customFormat="1" ht="12">
      <c r="B5" s="79" t="s">
        <v>195</v>
      </c>
      <c r="C5" s="82">
        <v>41.69</v>
      </c>
      <c r="D5" s="83">
        <f aca="true" t="shared" si="0" ref="D5:D20">C5-$C$4</f>
        <v>0.7800000000000011</v>
      </c>
      <c r="E5" s="292">
        <f>D5/$C$4</f>
        <v>0.01906624297237842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7" customFormat="1" ht="12">
      <c r="B6" s="79" t="s">
        <v>163</v>
      </c>
      <c r="C6" s="82">
        <v>44.73</v>
      </c>
      <c r="D6" s="83">
        <f t="shared" si="0"/>
        <v>3.8200000000000003</v>
      </c>
      <c r="E6" s="292">
        <f aca="true" t="shared" si="1" ref="E6:E20">D6/$C$4</f>
        <v>0.09337570276216085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7" customFormat="1" ht="12">
      <c r="B7" s="79" t="s">
        <v>160</v>
      </c>
      <c r="C7" s="82">
        <v>46.2</v>
      </c>
      <c r="D7" s="83">
        <f t="shared" si="0"/>
        <v>5.290000000000006</v>
      </c>
      <c r="E7" s="292">
        <f t="shared" si="1"/>
        <v>0.1293082375947203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7" customFormat="1" ht="12">
      <c r="B8" s="79" t="s">
        <v>6</v>
      </c>
      <c r="C8" s="82">
        <v>46.6076666666667</v>
      </c>
      <c r="D8" s="83">
        <f t="shared" si="0"/>
        <v>5.697666666666706</v>
      </c>
      <c r="E8" s="292">
        <f t="shared" si="1"/>
        <v>0.13927320133626755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5" s="7" customFormat="1" ht="12">
      <c r="B9" s="79" t="s">
        <v>292</v>
      </c>
      <c r="C9" s="82">
        <v>48.52</v>
      </c>
      <c r="D9" s="83">
        <f t="shared" si="0"/>
        <v>7.6100000000000065</v>
      </c>
      <c r="E9" s="292">
        <f t="shared" si="1"/>
        <v>0.1860180884869227</v>
      </c>
    </row>
    <row r="10" spans="2:5" s="7" customFormat="1" ht="12">
      <c r="B10" s="79" t="s">
        <v>8</v>
      </c>
      <c r="C10" s="82">
        <v>50.36</v>
      </c>
      <c r="D10" s="83">
        <f t="shared" si="0"/>
        <v>9.450000000000003</v>
      </c>
      <c r="E10" s="292">
        <f t="shared" si="1"/>
        <v>0.2309948667807383</v>
      </c>
    </row>
    <row r="11" spans="2:5" s="7" customFormat="1" ht="12">
      <c r="B11" s="79" t="s">
        <v>67</v>
      </c>
      <c r="C11" s="82">
        <v>51.78</v>
      </c>
      <c r="D11" s="83">
        <f t="shared" si="0"/>
        <v>10.870000000000005</v>
      </c>
      <c r="E11" s="292">
        <f t="shared" si="1"/>
        <v>0.2657052065509657</v>
      </c>
    </row>
    <row r="12" spans="2:5" s="7" customFormat="1" ht="12">
      <c r="B12" s="79" t="s">
        <v>172</v>
      </c>
      <c r="C12" s="82">
        <v>53.53</v>
      </c>
      <c r="D12" s="83">
        <f t="shared" si="0"/>
        <v>12.620000000000005</v>
      </c>
      <c r="E12" s="292">
        <f t="shared" si="1"/>
        <v>0.30848203373258387</v>
      </c>
    </row>
    <row r="13" spans="2:7" s="7" customFormat="1" ht="12">
      <c r="B13" s="79" t="s">
        <v>11</v>
      </c>
      <c r="C13" s="82">
        <v>53.66</v>
      </c>
      <c r="D13" s="83">
        <f t="shared" si="0"/>
        <v>12.75</v>
      </c>
      <c r="E13" s="292">
        <f t="shared" si="1"/>
        <v>0.3116597408946468</v>
      </c>
      <c r="G13" s="10"/>
    </row>
    <row r="14" spans="2:6" s="7" customFormat="1" ht="12">
      <c r="B14" s="79" t="s">
        <v>7</v>
      </c>
      <c r="C14" s="82">
        <v>54.15</v>
      </c>
      <c r="D14" s="83">
        <f t="shared" si="0"/>
        <v>13.240000000000002</v>
      </c>
      <c r="E14" s="292">
        <f t="shared" si="1"/>
        <v>0.32363725250549996</v>
      </c>
      <c r="F14" s="11"/>
    </row>
    <row r="15" spans="2:5" s="7" customFormat="1" ht="12">
      <c r="B15" s="79" t="s">
        <v>9</v>
      </c>
      <c r="C15" s="82">
        <v>54.99</v>
      </c>
      <c r="D15" s="83">
        <f t="shared" si="0"/>
        <v>14.080000000000005</v>
      </c>
      <c r="E15" s="292">
        <f t="shared" si="1"/>
        <v>0.3441701295526768</v>
      </c>
    </row>
    <row r="16" spans="2:5" s="7" customFormat="1" ht="12">
      <c r="B16" s="79" t="s">
        <v>194</v>
      </c>
      <c r="C16" s="82">
        <v>55.52</v>
      </c>
      <c r="D16" s="83">
        <f t="shared" si="0"/>
        <v>14.610000000000007</v>
      </c>
      <c r="E16" s="292">
        <f t="shared" si="1"/>
        <v>0.3571253972133954</v>
      </c>
    </row>
    <row r="17" spans="2:5" s="7" customFormat="1" ht="12">
      <c r="B17" s="79" t="s">
        <v>170</v>
      </c>
      <c r="C17" s="82">
        <v>59.31</v>
      </c>
      <c r="D17" s="83">
        <f t="shared" si="0"/>
        <v>18.400000000000006</v>
      </c>
      <c r="E17" s="292">
        <f t="shared" si="1"/>
        <v>0.4497677829381571</v>
      </c>
    </row>
    <row r="18" spans="2:5" s="7" customFormat="1" ht="12">
      <c r="B18" s="79" t="s">
        <v>10</v>
      </c>
      <c r="C18" s="82">
        <v>59.47</v>
      </c>
      <c r="D18" s="83">
        <f t="shared" si="0"/>
        <v>18.560000000000002</v>
      </c>
      <c r="E18" s="292">
        <f t="shared" si="1"/>
        <v>0.45367880713761927</v>
      </c>
    </row>
    <row r="19" spans="2:5" s="7" customFormat="1" ht="12">
      <c r="B19" s="79" t="s">
        <v>269</v>
      </c>
      <c r="C19" s="82">
        <v>60.76</v>
      </c>
      <c r="D19" s="83">
        <f t="shared" si="0"/>
        <v>19.85</v>
      </c>
      <c r="E19" s="292">
        <f t="shared" si="1"/>
        <v>0.4852114397457835</v>
      </c>
    </row>
    <row r="20" spans="2:5" s="7" customFormat="1" ht="12.75" thickBot="1">
      <c r="B20" s="179" t="s">
        <v>59</v>
      </c>
      <c r="C20" s="180">
        <v>65.32</v>
      </c>
      <c r="D20" s="181">
        <f t="shared" si="0"/>
        <v>24.409999999999997</v>
      </c>
      <c r="E20" s="293">
        <f t="shared" si="1"/>
        <v>0.596675629430457</v>
      </c>
    </row>
    <row r="21" s="2" customFormat="1" ht="12.75"/>
    <row r="22" s="2" customFormat="1" ht="12.75"/>
    <row r="23" spans="2:11" s="2" customFormat="1" ht="12.75">
      <c r="B23" s="337" t="s">
        <v>60</v>
      </c>
      <c r="C23" s="337"/>
      <c r="D23" s="337"/>
      <c r="H23" s="338" t="s">
        <v>61</v>
      </c>
      <c r="I23" s="338"/>
      <c r="J23" s="338"/>
      <c r="K23" s="338"/>
    </row>
    <row r="24" s="2" customFormat="1" ht="12.75"/>
    <row r="25" spans="3:4" s="2" customFormat="1" ht="12.75">
      <c r="C25" s="5"/>
      <c r="D25" s="6"/>
    </row>
    <row r="26" spans="3:4" s="2" customFormat="1" ht="12.75">
      <c r="C26" s="5"/>
      <c r="D26" s="6"/>
    </row>
    <row r="27" spans="3:4" s="2" customFormat="1" ht="12.75">
      <c r="C27" s="5"/>
      <c r="D27" s="6"/>
    </row>
    <row r="28" spans="3:4" s="2" customFormat="1" ht="12.75">
      <c r="C28" s="5"/>
      <c r="D28" s="6"/>
    </row>
    <row r="29" spans="3:4" s="2" customFormat="1" ht="12.75">
      <c r="C29" s="5"/>
      <c r="D29" s="6"/>
    </row>
    <row r="30" spans="2:12" ht="12.75">
      <c r="B30" s="2"/>
      <c r="C30" s="5"/>
      <c r="D30" s="6"/>
      <c r="E30" s="2"/>
      <c r="H30" s="2"/>
      <c r="I30" s="2"/>
      <c r="J30" s="2"/>
      <c r="K30" s="2"/>
      <c r="L30" s="2"/>
    </row>
    <row r="31" spans="2:12" ht="12.75">
      <c r="B31" s="2"/>
      <c r="C31" s="5"/>
      <c r="D31" s="6"/>
      <c r="E31" s="2"/>
      <c r="H31" s="2"/>
      <c r="I31" s="2"/>
      <c r="J31" s="2"/>
      <c r="K31" s="2"/>
      <c r="L31" s="2"/>
    </row>
    <row r="32" spans="2:12" ht="12.75">
      <c r="B32" s="2"/>
      <c r="C32" s="5"/>
      <c r="D32" s="6"/>
      <c r="E32" s="2"/>
      <c r="H32" s="2"/>
      <c r="I32" s="2"/>
      <c r="J32" s="2"/>
      <c r="K32" s="2"/>
      <c r="L32" s="2"/>
    </row>
    <row r="33" spans="2:12" ht="12.75">
      <c r="B33" s="2"/>
      <c r="C33" s="5"/>
      <c r="D33" s="6"/>
      <c r="E33" s="2"/>
      <c r="H33" s="2"/>
      <c r="I33" s="2"/>
      <c r="J33" s="2"/>
      <c r="K33" s="2"/>
      <c r="L33" s="2"/>
    </row>
    <row r="34" spans="2:12" ht="12.75">
      <c r="B34" s="2"/>
      <c r="C34" s="5"/>
      <c r="D34" s="6"/>
      <c r="E34" s="2"/>
      <c r="H34" s="2"/>
      <c r="I34" s="2"/>
      <c r="J34" s="2"/>
      <c r="K34" s="2"/>
      <c r="L34" s="2"/>
    </row>
    <row r="35" spans="2:12" ht="12.75">
      <c r="B35" s="2"/>
      <c r="C35" s="5"/>
      <c r="D35" s="6"/>
      <c r="E35" s="2"/>
      <c r="H35" s="2"/>
      <c r="I35" s="2"/>
      <c r="J35" s="2"/>
      <c r="K35" s="2"/>
      <c r="L35" s="2"/>
    </row>
    <row r="36" spans="2:12" ht="12.75">
      <c r="B36" s="2"/>
      <c r="C36" s="5"/>
      <c r="D36" s="6"/>
      <c r="E36" s="2"/>
      <c r="H36" s="2"/>
      <c r="I36" s="2"/>
      <c r="J36" s="2"/>
      <c r="K36" s="2"/>
      <c r="L36" s="2"/>
    </row>
    <row r="37" spans="2:12" ht="12.75">
      <c r="B37" s="2"/>
      <c r="C37" s="5"/>
      <c r="D37" s="6"/>
      <c r="E37" s="2"/>
      <c r="H37" s="2"/>
      <c r="I37" s="2"/>
      <c r="J37" s="2"/>
      <c r="K37" s="2"/>
      <c r="L37" s="2"/>
    </row>
    <row r="38" spans="2:12" ht="12.75">
      <c r="B38" s="2"/>
      <c r="C38" s="5"/>
      <c r="D38" s="6"/>
      <c r="E38" s="2"/>
      <c r="H38" s="2"/>
      <c r="I38" s="2"/>
      <c r="J38" s="2"/>
      <c r="K38" s="2"/>
      <c r="L38" s="2"/>
    </row>
    <row r="39" spans="2:12" ht="12.75">
      <c r="B39" s="2"/>
      <c r="C39" s="5"/>
      <c r="D39" s="6"/>
      <c r="E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H40" s="2"/>
      <c r="I40" s="2"/>
      <c r="J40" s="2"/>
      <c r="K40" s="2"/>
      <c r="L40" s="2"/>
    </row>
  </sheetData>
  <sheetProtection/>
  <mergeCells count="3">
    <mergeCell ref="B23:D23"/>
    <mergeCell ref="B2:E2"/>
    <mergeCell ref="H23:K23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2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7" customFormat="1" ht="12"/>
    <row r="2" spans="2:13" s="7" customFormat="1" ht="12.75" thickBot="1">
      <c r="B2" s="340" t="s">
        <v>25</v>
      </c>
      <c r="C2" s="341"/>
      <c r="D2" s="341"/>
      <c r="E2" s="341"/>
      <c r="F2" s="342"/>
      <c r="G2" s="342"/>
      <c r="H2" s="342"/>
      <c r="I2" s="339" t="s">
        <v>165</v>
      </c>
      <c r="J2" s="339"/>
      <c r="K2" s="339"/>
      <c r="L2" s="339"/>
      <c r="M2" s="339"/>
    </row>
    <row r="3" spans="1:8" s="7" customFormat="1" ht="25.5" customHeight="1">
      <c r="A3" s="9"/>
      <c r="B3" s="350" t="s">
        <v>71</v>
      </c>
      <c r="C3" s="346" t="s">
        <v>76</v>
      </c>
      <c r="D3" s="346" t="s">
        <v>82</v>
      </c>
      <c r="E3" s="347"/>
      <c r="F3" s="44"/>
      <c r="G3" s="44"/>
      <c r="H3" s="44"/>
    </row>
    <row r="4" spans="2:5" s="7" customFormat="1" ht="12">
      <c r="B4" s="351"/>
      <c r="C4" s="352"/>
      <c r="D4" s="54" t="s">
        <v>0</v>
      </c>
      <c r="E4" s="58" t="s">
        <v>1</v>
      </c>
    </row>
    <row r="5" spans="1:5" s="7" customFormat="1" ht="12">
      <c r="A5" s="8"/>
      <c r="B5" s="72" t="s">
        <v>2</v>
      </c>
      <c r="C5" s="81">
        <v>0</v>
      </c>
      <c r="D5" s="96">
        <v>1670796</v>
      </c>
      <c r="E5" s="97">
        <v>17721.333333333332</v>
      </c>
    </row>
    <row r="6" spans="2:5" s="7" customFormat="1" ht="12.75" customHeight="1">
      <c r="B6" s="79" t="s">
        <v>9</v>
      </c>
      <c r="C6" s="81">
        <v>5.666666666666667</v>
      </c>
      <c r="D6" s="13">
        <v>1454777.3333333333</v>
      </c>
      <c r="E6" s="56">
        <v>35665.333333333336</v>
      </c>
    </row>
    <row r="7" spans="2:5" s="7" customFormat="1" ht="12">
      <c r="B7" s="79" t="s">
        <v>160</v>
      </c>
      <c r="C7" s="81">
        <v>0.5</v>
      </c>
      <c r="D7" s="13">
        <v>1458798.6666666667</v>
      </c>
      <c r="E7" s="56">
        <v>17867</v>
      </c>
    </row>
    <row r="8" spans="2:5" s="7" customFormat="1" ht="12">
      <c r="B8" s="79" t="s">
        <v>67</v>
      </c>
      <c r="C8" s="81">
        <v>1.3333333333333333</v>
      </c>
      <c r="D8" s="12">
        <v>1472296</v>
      </c>
      <c r="E8" s="55">
        <v>21082.666666666668</v>
      </c>
    </row>
    <row r="9" spans="2:5" s="7" customFormat="1" ht="12">
      <c r="B9" s="79" t="s">
        <v>172</v>
      </c>
      <c r="C9" s="81">
        <v>0.5</v>
      </c>
      <c r="D9" s="14">
        <v>1478777.3333333333</v>
      </c>
      <c r="E9" s="57">
        <v>30974.666666666668</v>
      </c>
    </row>
    <row r="10" spans="2:5" s="7" customFormat="1" ht="12">
      <c r="B10" s="79" t="s">
        <v>170</v>
      </c>
      <c r="C10" s="81">
        <v>0.8333333333333334</v>
      </c>
      <c r="D10" s="13">
        <v>1479704</v>
      </c>
      <c r="E10" s="56">
        <v>20109.333333333332</v>
      </c>
    </row>
    <row r="11" spans="2:5" s="7" customFormat="1" ht="12">
      <c r="B11" s="79" t="s">
        <v>8</v>
      </c>
      <c r="C11" s="81">
        <v>0.5</v>
      </c>
      <c r="D11" s="12">
        <v>1483316</v>
      </c>
      <c r="E11" s="55">
        <v>22773.333333333332</v>
      </c>
    </row>
    <row r="12" spans="2:5" s="7" customFormat="1" ht="12">
      <c r="B12" s="79" t="s">
        <v>11</v>
      </c>
      <c r="C12" s="81">
        <v>0.5666666666666668</v>
      </c>
      <c r="D12" s="13">
        <v>1486589.3333333333</v>
      </c>
      <c r="E12" s="56">
        <v>20465.333333333332</v>
      </c>
    </row>
    <row r="13" spans="2:5" s="7" customFormat="1" ht="12">
      <c r="B13" s="79" t="s">
        <v>195</v>
      </c>
      <c r="C13" s="81">
        <v>2.5</v>
      </c>
      <c r="D13" s="13">
        <v>1488601.3333333333</v>
      </c>
      <c r="E13" s="56">
        <v>23869.333333333332</v>
      </c>
    </row>
    <row r="14" spans="2:5" s="7" customFormat="1" ht="12">
      <c r="B14" s="79" t="s">
        <v>292</v>
      </c>
      <c r="C14" s="81">
        <v>0.5</v>
      </c>
      <c r="D14" s="12">
        <v>1491301.3333333333</v>
      </c>
      <c r="E14" s="55">
        <v>32512</v>
      </c>
    </row>
    <row r="15" spans="2:5" s="7" customFormat="1" ht="12">
      <c r="B15" s="79" t="s">
        <v>59</v>
      </c>
      <c r="C15" s="81">
        <v>0.5</v>
      </c>
      <c r="D15" s="12">
        <v>1496065.3333333333</v>
      </c>
      <c r="E15" s="55">
        <v>21128</v>
      </c>
    </row>
    <row r="16" spans="2:5" s="7" customFormat="1" ht="12">
      <c r="B16" s="79" t="s">
        <v>269</v>
      </c>
      <c r="C16" s="81">
        <v>0.8333333333333334</v>
      </c>
      <c r="D16" s="13">
        <v>1500092</v>
      </c>
      <c r="E16" s="56">
        <v>24678.666666666668</v>
      </c>
    </row>
    <row r="17" spans="2:5" s="7" customFormat="1" ht="12">
      <c r="B17" s="79" t="s">
        <v>6</v>
      </c>
      <c r="C17" s="81">
        <v>6</v>
      </c>
      <c r="D17" s="13">
        <v>1502245.3333333333</v>
      </c>
      <c r="E17" s="56">
        <v>24370.666666666668</v>
      </c>
    </row>
    <row r="18" spans="2:5" s="7" customFormat="1" ht="12">
      <c r="B18" s="79" t="s">
        <v>7</v>
      </c>
      <c r="C18" s="81">
        <v>1</v>
      </c>
      <c r="D18" s="13">
        <v>1510296</v>
      </c>
      <c r="E18" s="56">
        <v>19708</v>
      </c>
    </row>
    <row r="19" spans="2:5" s="7" customFormat="1" ht="12">
      <c r="B19" s="79" t="s">
        <v>10</v>
      </c>
      <c r="C19" s="81">
        <v>0.5</v>
      </c>
      <c r="D19" s="12">
        <v>1513297.3333333333</v>
      </c>
      <c r="E19" s="55">
        <v>21909.333333333332</v>
      </c>
    </row>
    <row r="20" spans="2:5" s="7" customFormat="1" ht="12">
      <c r="B20" s="79" t="s">
        <v>163</v>
      </c>
      <c r="C20" s="81">
        <v>0.5</v>
      </c>
      <c r="D20" s="13">
        <v>1562569.3333333333</v>
      </c>
      <c r="E20" s="56">
        <v>20026.666666666668</v>
      </c>
    </row>
    <row r="21" spans="2:5" s="7" customFormat="1" ht="12.75" thickBot="1">
      <c r="B21" s="179" t="s">
        <v>194</v>
      </c>
      <c r="C21" s="223">
        <v>0.5</v>
      </c>
      <c r="D21" s="224">
        <v>1605826.6666666667</v>
      </c>
      <c r="E21" s="225">
        <v>18364</v>
      </c>
    </row>
    <row r="22" spans="1:5" s="7" customFormat="1" ht="12.75" customHeight="1">
      <c r="A22" s="17"/>
      <c r="B22" s="95"/>
      <c r="C22" s="9"/>
      <c r="D22" s="94"/>
      <c r="E22" s="94"/>
    </row>
    <row r="23" spans="2:15" s="7" customFormat="1" ht="13.5" thickBot="1">
      <c r="B23" s="337" t="s">
        <v>58</v>
      </c>
      <c r="C23" s="337"/>
      <c r="D23" s="337"/>
      <c r="E23" s="337"/>
      <c r="F23" s="337"/>
      <c r="G23" s="337"/>
      <c r="H23" s="337"/>
      <c r="I23"/>
      <c r="J23"/>
      <c r="K23"/>
      <c r="L23"/>
      <c r="M23"/>
      <c r="N23"/>
      <c r="O23"/>
    </row>
    <row r="24" spans="2:15" s="7" customFormat="1" ht="12.75">
      <c r="B24" s="348" t="s">
        <v>71</v>
      </c>
      <c r="C24" s="346" t="s">
        <v>26</v>
      </c>
      <c r="D24" s="343" t="s">
        <v>79</v>
      </c>
      <c r="E24" s="344"/>
      <c r="F24" s="344"/>
      <c r="G24" s="345"/>
      <c r="I24"/>
      <c r="J24"/>
      <c r="K24"/>
      <c r="L24"/>
      <c r="M24"/>
      <c r="N24"/>
      <c r="O24"/>
    </row>
    <row r="25" spans="2:15" s="7" customFormat="1" ht="36">
      <c r="B25" s="349"/>
      <c r="C25" s="352"/>
      <c r="D25" s="52" t="s">
        <v>81</v>
      </c>
      <c r="E25" s="52" t="s">
        <v>20</v>
      </c>
      <c r="F25" s="52" t="s">
        <v>80</v>
      </c>
      <c r="G25" s="53" t="s">
        <v>18</v>
      </c>
      <c r="I25"/>
      <c r="J25"/>
      <c r="K25"/>
      <c r="L25"/>
      <c r="M25"/>
      <c r="N25"/>
      <c r="O25"/>
    </row>
    <row r="26" spans="2:15" s="7" customFormat="1" ht="12.75">
      <c r="B26" s="79" t="s">
        <v>9</v>
      </c>
      <c r="C26" s="98">
        <f aca="true" t="shared" si="0" ref="C26:C41">C6-$C$5</f>
        <v>5.666666666666667</v>
      </c>
      <c r="D26" s="75">
        <f aca="true" t="shared" si="1" ref="D26:D41">$D$5-D6</f>
        <v>216018.66666666674</v>
      </c>
      <c r="E26" s="76">
        <f>D26*100/$D$5</f>
        <v>12.929086894310661</v>
      </c>
      <c r="F26" s="75">
        <f aca="true" t="shared" si="2" ref="F26:F41">E6-$E$5</f>
        <v>17944.000000000004</v>
      </c>
      <c r="G26" s="77">
        <f>F26*100/$E$5</f>
        <v>101.25648935369803</v>
      </c>
      <c r="H26" s="107"/>
      <c r="I26"/>
      <c r="J26"/>
      <c r="K26"/>
      <c r="L26"/>
      <c r="M26"/>
      <c r="N26"/>
      <c r="O26"/>
    </row>
    <row r="27" spans="2:15" s="7" customFormat="1" ht="12.75">
      <c r="B27" s="79" t="s">
        <v>160</v>
      </c>
      <c r="C27" s="98">
        <f t="shared" si="0"/>
        <v>0.5</v>
      </c>
      <c r="D27" s="75">
        <f t="shared" si="1"/>
        <v>211997.33333333326</v>
      </c>
      <c r="E27" s="76">
        <f aca="true" t="shared" si="3" ref="E27:E41">D27*100/$D$5</f>
        <v>12.688403212201445</v>
      </c>
      <c r="F27" s="75">
        <f t="shared" si="2"/>
        <v>145.66666666666788</v>
      </c>
      <c r="G27" s="77">
        <f aca="true" t="shared" si="4" ref="G27:G41">F27*100/$E$5</f>
        <v>0.821984801745549</v>
      </c>
      <c r="H27" s="107"/>
      <c r="I27"/>
      <c r="J27"/>
      <c r="K27"/>
      <c r="L27"/>
      <c r="M27"/>
      <c r="N27"/>
      <c r="O27"/>
    </row>
    <row r="28" spans="2:15" s="7" customFormat="1" ht="12.75">
      <c r="B28" s="79" t="s">
        <v>67</v>
      </c>
      <c r="C28" s="98">
        <f t="shared" si="0"/>
        <v>1.3333333333333333</v>
      </c>
      <c r="D28" s="75">
        <f t="shared" si="1"/>
        <v>198500</v>
      </c>
      <c r="E28" s="76">
        <f t="shared" si="3"/>
        <v>11.8805647128674</v>
      </c>
      <c r="F28" s="75">
        <f t="shared" si="2"/>
        <v>3361.3333333333358</v>
      </c>
      <c r="G28" s="77">
        <f t="shared" si="4"/>
        <v>18.967722518997835</v>
      </c>
      <c r="H28" s="107"/>
      <c r="I28"/>
      <c r="J28"/>
      <c r="K28"/>
      <c r="L28"/>
      <c r="M28"/>
      <c r="N28"/>
      <c r="O28"/>
    </row>
    <row r="29" spans="2:15" s="7" customFormat="1" ht="12.75">
      <c r="B29" s="79" t="s">
        <v>172</v>
      </c>
      <c r="C29" s="98">
        <f t="shared" si="0"/>
        <v>0.5</v>
      </c>
      <c r="D29" s="75">
        <f t="shared" si="1"/>
        <v>192018.66666666674</v>
      </c>
      <c r="E29" s="76">
        <f t="shared" si="3"/>
        <v>11.492645820714603</v>
      </c>
      <c r="F29" s="75">
        <f t="shared" si="2"/>
        <v>13253.333333333336</v>
      </c>
      <c r="G29" s="77">
        <f t="shared" si="4"/>
        <v>74.78745015423972</v>
      </c>
      <c r="H29" s="107"/>
      <c r="I29" s="339" t="s">
        <v>166</v>
      </c>
      <c r="J29" s="339"/>
      <c r="K29" s="339"/>
      <c r="L29" s="339"/>
      <c r="M29" s="339"/>
      <c r="N29"/>
      <c r="O29"/>
    </row>
    <row r="30" spans="2:15" s="7" customFormat="1" ht="12.75">
      <c r="B30" s="79" t="s">
        <v>170</v>
      </c>
      <c r="C30" s="98">
        <f t="shared" si="0"/>
        <v>0.8333333333333334</v>
      </c>
      <c r="D30" s="75">
        <f t="shared" si="1"/>
        <v>191092</v>
      </c>
      <c r="E30" s="76">
        <f t="shared" si="3"/>
        <v>11.437183234817416</v>
      </c>
      <c r="F30" s="75">
        <f t="shared" si="2"/>
        <v>2388</v>
      </c>
      <c r="G30" s="77">
        <f t="shared" si="4"/>
        <v>13.475284026785044</v>
      </c>
      <c r="H30" s="107"/>
      <c r="I30"/>
      <c r="J30"/>
      <c r="K30"/>
      <c r="L30"/>
      <c r="M30"/>
      <c r="N30"/>
      <c r="O30"/>
    </row>
    <row r="31" spans="2:15" s="7" customFormat="1" ht="12.75">
      <c r="B31" s="79" t="s">
        <v>8</v>
      </c>
      <c r="C31" s="98">
        <f t="shared" si="0"/>
        <v>0.5</v>
      </c>
      <c r="D31" s="75">
        <f t="shared" si="1"/>
        <v>187480</v>
      </c>
      <c r="E31" s="76">
        <f t="shared" si="3"/>
        <v>11.220998853241209</v>
      </c>
      <c r="F31" s="75">
        <f t="shared" si="2"/>
        <v>5052</v>
      </c>
      <c r="G31" s="77">
        <f t="shared" si="4"/>
        <v>28.508012941087955</v>
      </c>
      <c r="H31" s="107"/>
      <c r="I31"/>
      <c r="J31"/>
      <c r="K31"/>
      <c r="L31"/>
      <c r="M31"/>
      <c r="N31"/>
      <c r="O31"/>
    </row>
    <row r="32" spans="2:15" s="7" customFormat="1" ht="12.75">
      <c r="B32" s="79" t="s">
        <v>11</v>
      </c>
      <c r="C32" s="98">
        <f t="shared" si="0"/>
        <v>0.5666666666666668</v>
      </c>
      <c r="D32" s="75">
        <f t="shared" si="1"/>
        <v>184206.66666666674</v>
      </c>
      <c r="E32" s="76">
        <f t="shared" si="3"/>
        <v>11.025084251259086</v>
      </c>
      <c r="F32" s="75">
        <f t="shared" si="2"/>
        <v>2744</v>
      </c>
      <c r="G32" s="77">
        <f t="shared" si="4"/>
        <v>15.48416221503273</v>
      </c>
      <c r="H32" s="107"/>
      <c r="I32"/>
      <c r="J32"/>
      <c r="K32"/>
      <c r="L32"/>
      <c r="M32"/>
      <c r="N32"/>
      <c r="O32"/>
    </row>
    <row r="33" spans="2:15" s="7" customFormat="1" ht="12.75">
      <c r="B33" s="79" t="s">
        <v>195</v>
      </c>
      <c r="C33" s="98">
        <f t="shared" si="0"/>
        <v>2.5</v>
      </c>
      <c r="D33" s="75">
        <f t="shared" si="1"/>
        <v>182194.66666666674</v>
      </c>
      <c r="E33" s="76">
        <f t="shared" si="3"/>
        <v>10.904662607922615</v>
      </c>
      <c r="F33" s="75">
        <f t="shared" si="2"/>
        <v>6148</v>
      </c>
      <c r="G33" s="77">
        <f t="shared" si="4"/>
        <v>34.69264916108645</v>
      </c>
      <c r="H33" s="107"/>
      <c r="I33"/>
      <c r="J33"/>
      <c r="K33"/>
      <c r="L33"/>
      <c r="M33"/>
      <c r="N33"/>
      <c r="O33"/>
    </row>
    <row r="34" spans="2:15" s="7" customFormat="1" ht="12.75">
      <c r="B34" s="79" t="s">
        <v>292</v>
      </c>
      <c r="C34" s="98">
        <f t="shared" si="0"/>
        <v>0.5</v>
      </c>
      <c r="D34" s="75">
        <f t="shared" si="1"/>
        <v>179494.66666666674</v>
      </c>
      <c r="E34" s="76">
        <f t="shared" si="3"/>
        <v>10.743062987143059</v>
      </c>
      <c r="F34" s="75">
        <f t="shared" si="2"/>
        <v>14790.666666666668</v>
      </c>
      <c r="G34" s="77">
        <f t="shared" si="4"/>
        <v>83.46249341659771</v>
      </c>
      <c r="H34" s="107"/>
      <c r="I34"/>
      <c r="J34"/>
      <c r="K34"/>
      <c r="L34"/>
      <c r="M34"/>
      <c r="N34"/>
      <c r="O34"/>
    </row>
    <row r="35" spans="2:15" s="7" customFormat="1" ht="12.75">
      <c r="B35" s="79" t="s">
        <v>59</v>
      </c>
      <c r="C35" s="98">
        <f t="shared" si="0"/>
        <v>0.5</v>
      </c>
      <c r="D35" s="75">
        <f t="shared" si="1"/>
        <v>174730.66666666674</v>
      </c>
      <c r="E35" s="76">
        <f t="shared" si="3"/>
        <v>10.457929434034241</v>
      </c>
      <c r="F35" s="75">
        <f t="shared" si="2"/>
        <v>3406.666666666668</v>
      </c>
      <c r="G35" s="77">
        <f t="shared" si="4"/>
        <v>19.223534722744724</v>
      </c>
      <c r="H35" s="107"/>
      <c r="I35"/>
      <c r="J35"/>
      <c r="K35"/>
      <c r="L35"/>
      <c r="M35"/>
      <c r="N35"/>
      <c r="O35"/>
    </row>
    <row r="36" spans="2:15" s="7" customFormat="1" ht="12.75">
      <c r="B36" s="79" t="s">
        <v>66</v>
      </c>
      <c r="C36" s="98">
        <f t="shared" si="0"/>
        <v>0.8333333333333334</v>
      </c>
      <c r="D36" s="75">
        <f t="shared" si="1"/>
        <v>170704</v>
      </c>
      <c r="E36" s="76">
        <f t="shared" si="3"/>
        <v>10.216926542797564</v>
      </c>
      <c r="F36" s="75">
        <f t="shared" si="2"/>
        <v>6957.333333333336</v>
      </c>
      <c r="G36" s="77">
        <f t="shared" si="4"/>
        <v>39.25964938680312</v>
      </c>
      <c r="H36" s="107"/>
      <c r="I36"/>
      <c r="J36"/>
      <c r="K36"/>
      <c r="L36"/>
      <c r="M36"/>
      <c r="N36"/>
      <c r="O36"/>
    </row>
    <row r="37" spans="2:15" s="7" customFormat="1" ht="12.75">
      <c r="B37" s="79" t="s">
        <v>6</v>
      </c>
      <c r="C37" s="98">
        <f t="shared" si="0"/>
        <v>6</v>
      </c>
      <c r="D37" s="75">
        <f t="shared" si="1"/>
        <v>168550.66666666674</v>
      </c>
      <c r="E37" s="76">
        <f t="shared" si="3"/>
        <v>10.088045857583257</v>
      </c>
      <c r="F37" s="75">
        <f t="shared" si="2"/>
        <v>6649.333333333336</v>
      </c>
      <c r="G37" s="77">
        <f t="shared" si="4"/>
        <v>37.521631178993324</v>
      </c>
      <c r="H37" s="107"/>
      <c r="I37"/>
      <c r="J37"/>
      <c r="K37"/>
      <c r="L37"/>
      <c r="M37"/>
      <c r="N37"/>
      <c r="O37"/>
    </row>
    <row r="38" spans="2:15" s="7" customFormat="1" ht="12.75">
      <c r="B38" s="79" t="s">
        <v>7</v>
      </c>
      <c r="C38" s="98">
        <f t="shared" si="0"/>
        <v>1</v>
      </c>
      <c r="D38" s="75">
        <f t="shared" si="1"/>
        <v>160500</v>
      </c>
      <c r="E38" s="76">
        <f t="shared" si="3"/>
        <v>9.60619967967364</v>
      </c>
      <c r="F38" s="75">
        <f t="shared" si="2"/>
        <v>1986.6666666666679</v>
      </c>
      <c r="G38" s="77">
        <f t="shared" si="4"/>
        <v>11.210593634790468</v>
      </c>
      <c r="H38" s="107"/>
      <c r="I38"/>
      <c r="J38"/>
      <c r="K38"/>
      <c r="L38"/>
      <c r="M38"/>
      <c r="N38"/>
      <c r="O38"/>
    </row>
    <row r="39" spans="2:15" s="7" customFormat="1" ht="13.5" customHeight="1">
      <c r="B39" s="79" t="s">
        <v>10</v>
      </c>
      <c r="C39" s="98">
        <f t="shared" si="0"/>
        <v>0.5</v>
      </c>
      <c r="D39" s="75">
        <f t="shared" si="1"/>
        <v>157498.66666666674</v>
      </c>
      <c r="E39" s="76">
        <f t="shared" si="3"/>
        <v>9.426564743192271</v>
      </c>
      <c r="F39" s="75">
        <f t="shared" si="2"/>
        <v>4188</v>
      </c>
      <c r="G39" s="77">
        <f t="shared" si="4"/>
        <v>23.63253329320593</v>
      </c>
      <c r="H39" s="107"/>
      <c r="I39"/>
      <c r="J39"/>
      <c r="K39"/>
      <c r="L39"/>
      <c r="M39"/>
      <c r="N39"/>
      <c r="O39"/>
    </row>
    <row r="40" spans="2:8" ht="12.75" customHeight="1">
      <c r="B40" s="79" t="s">
        <v>163</v>
      </c>
      <c r="C40" s="98">
        <f t="shared" si="0"/>
        <v>0.5</v>
      </c>
      <c r="D40" s="75">
        <f t="shared" si="1"/>
        <v>108226.66666666674</v>
      </c>
      <c r="E40" s="76">
        <f t="shared" si="3"/>
        <v>6.477551219099564</v>
      </c>
      <c r="F40" s="75">
        <f t="shared" si="2"/>
        <v>2305.3333333333358</v>
      </c>
      <c r="G40" s="77">
        <f t="shared" si="4"/>
        <v>13.008802949364245</v>
      </c>
      <c r="H40" s="107"/>
    </row>
    <row r="41" spans="2:8" ht="13.5" thickBot="1">
      <c r="B41" s="179" t="s">
        <v>194</v>
      </c>
      <c r="C41" s="226">
        <f t="shared" si="0"/>
        <v>0.5</v>
      </c>
      <c r="D41" s="220">
        <f t="shared" si="1"/>
        <v>64969.333333333256</v>
      </c>
      <c r="E41" s="221">
        <f t="shared" si="3"/>
        <v>3.8885257885063917</v>
      </c>
      <c r="F41" s="220">
        <f t="shared" si="2"/>
        <v>642.6666666666679</v>
      </c>
      <c r="G41" s="222">
        <f t="shared" si="4"/>
        <v>3.6265141825295384</v>
      </c>
      <c r="H41" s="107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</sheetData>
  <sheetProtection/>
  <mergeCells count="10">
    <mergeCell ref="I29:M29"/>
    <mergeCell ref="B23:H23"/>
    <mergeCell ref="I2:M2"/>
    <mergeCell ref="B2:H2"/>
    <mergeCell ref="D24:G24"/>
    <mergeCell ref="D3:E3"/>
    <mergeCell ref="B24:B25"/>
    <mergeCell ref="B3:B4"/>
    <mergeCell ref="C24:C25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46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7" customFormat="1" ht="12"/>
    <row r="2" spans="2:11" s="7" customFormat="1" ht="12.75" thickBot="1">
      <c r="B2" s="355" t="s">
        <v>19</v>
      </c>
      <c r="C2" s="337"/>
      <c r="D2" s="337"/>
      <c r="E2" s="337"/>
      <c r="F2" s="337"/>
      <c r="G2" s="337"/>
      <c r="H2" s="337"/>
      <c r="I2" s="337"/>
      <c r="J2" s="337"/>
      <c r="K2" s="337"/>
    </row>
    <row r="3" spans="1:8" s="7" customFormat="1" ht="27" customHeight="1">
      <c r="A3" s="9"/>
      <c r="B3" s="350" t="s">
        <v>71</v>
      </c>
      <c r="C3" s="346" t="s">
        <v>76</v>
      </c>
      <c r="D3" s="343" t="s">
        <v>73</v>
      </c>
      <c r="E3" s="360"/>
      <c r="F3" s="346" t="s">
        <v>72</v>
      </c>
      <c r="G3" s="356"/>
      <c r="H3" s="357"/>
    </row>
    <row r="4" spans="2:8" s="7" customFormat="1" ht="12">
      <c r="B4" s="351"/>
      <c r="C4" s="352"/>
      <c r="D4" s="54" t="s">
        <v>0</v>
      </c>
      <c r="E4" s="54" t="s">
        <v>1</v>
      </c>
      <c r="F4" s="60" t="s">
        <v>15</v>
      </c>
      <c r="G4" s="60" t="s">
        <v>16</v>
      </c>
      <c r="H4" s="61" t="s">
        <v>17</v>
      </c>
    </row>
    <row r="5" spans="1:10" s="7" customFormat="1" ht="12">
      <c r="A5" s="8"/>
      <c r="B5" s="72" t="s">
        <v>2</v>
      </c>
      <c r="C5" s="68">
        <v>8</v>
      </c>
      <c r="D5" s="68">
        <v>1392246.6666666667</v>
      </c>
      <c r="E5" s="68">
        <v>122856</v>
      </c>
      <c r="F5" s="69">
        <v>0.0016435185185185183</v>
      </c>
      <c r="G5" s="70"/>
      <c r="H5" s="73"/>
      <c r="I5" s="15">
        <v>0.00451388888888889</v>
      </c>
      <c r="J5" s="8"/>
    </row>
    <row r="6" spans="1:10" s="17" customFormat="1" ht="12.75" customHeight="1">
      <c r="A6" s="9"/>
      <c r="B6" s="79" t="s">
        <v>11</v>
      </c>
      <c r="C6" s="16">
        <v>56</v>
      </c>
      <c r="D6" s="16">
        <v>1206107.6666666667</v>
      </c>
      <c r="E6" s="16">
        <v>81301</v>
      </c>
      <c r="F6" s="71">
        <v>0.002002314814814815</v>
      </c>
      <c r="G6" s="59">
        <f aca="true" t="shared" si="0" ref="G6:G21">F6-$F$5</f>
        <v>0.0003587962962962965</v>
      </c>
      <c r="H6" s="294">
        <f>G6/$F$5</f>
        <v>0.21830985915492973</v>
      </c>
      <c r="I6" s="9"/>
      <c r="J6" s="18"/>
    </row>
    <row r="7" spans="1:10" s="17" customFormat="1" ht="12.75" customHeight="1">
      <c r="A7" s="9"/>
      <c r="B7" s="79" t="s">
        <v>172</v>
      </c>
      <c r="C7" s="16">
        <v>10</v>
      </c>
      <c r="D7" s="16">
        <v>1250785</v>
      </c>
      <c r="E7" s="16">
        <v>87866.66666666667</v>
      </c>
      <c r="F7" s="71">
        <v>0.002025462962962963</v>
      </c>
      <c r="G7" s="59">
        <f t="shared" si="0"/>
        <v>0.0003819444444444445</v>
      </c>
      <c r="H7" s="294">
        <f aca="true" t="shared" si="1" ref="H7:H21">G7/$F$5</f>
        <v>0.23239436619718318</v>
      </c>
      <c r="J7" s="9"/>
    </row>
    <row r="8" spans="1:10" s="17" customFormat="1" ht="12">
      <c r="A8" s="9"/>
      <c r="B8" s="79" t="s">
        <v>194</v>
      </c>
      <c r="C8" s="16">
        <v>29.333333333333332</v>
      </c>
      <c r="D8" s="16">
        <v>1339260</v>
      </c>
      <c r="E8" s="16">
        <v>94883</v>
      </c>
      <c r="F8" s="71">
        <v>0.0024421296296296296</v>
      </c>
      <c r="G8" s="59">
        <f t="shared" si="0"/>
        <v>0.0007986111111111113</v>
      </c>
      <c r="H8" s="294">
        <f t="shared" si="1"/>
        <v>0.4859154929577466</v>
      </c>
      <c r="I8" s="9"/>
      <c r="J8" s="9"/>
    </row>
    <row r="9" spans="1:10" s="17" customFormat="1" ht="12">
      <c r="A9" s="9"/>
      <c r="B9" s="79" t="s">
        <v>292</v>
      </c>
      <c r="C9" s="16">
        <v>28.666666666666668</v>
      </c>
      <c r="D9" s="16">
        <v>1277420</v>
      </c>
      <c r="E9" s="16">
        <v>58472</v>
      </c>
      <c r="F9" s="71">
        <v>0.002534722222222222</v>
      </c>
      <c r="G9" s="59">
        <f t="shared" si="0"/>
        <v>0.0008912037037037037</v>
      </c>
      <c r="H9" s="294">
        <f t="shared" si="1"/>
        <v>0.5422535211267606</v>
      </c>
      <c r="J9" s="9"/>
    </row>
    <row r="10" spans="1:10" s="17" customFormat="1" ht="12">
      <c r="A10" s="9"/>
      <c r="B10" s="79" t="s">
        <v>170</v>
      </c>
      <c r="C10" s="16">
        <v>35</v>
      </c>
      <c r="D10" s="16">
        <v>1361728.3333333333</v>
      </c>
      <c r="E10" s="16">
        <v>90881</v>
      </c>
      <c r="F10" s="71">
        <v>0.002824074074074074</v>
      </c>
      <c r="G10" s="59">
        <f t="shared" si="0"/>
        <v>0.0011805555555555556</v>
      </c>
      <c r="H10" s="294">
        <f t="shared" si="1"/>
        <v>0.7183098591549296</v>
      </c>
      <c r="J10" s="9"/>
    </row>
    <row r="11" spans="1:10" s="17" customFormat="1" ht="12">
      <c r="A11" s="9"/>
      <c r="B11" s="79" t="s">
        <v>7</v>
      </c>
      <c r="C11" s="16">
        <v>18.666666666666668</v>
      </c>
      <c r="D11" s="16">
        <v>1366480</v>
      </c>
      <c r="E11" s="16">
        <v>103580</v>
      </c>
      <c r="F11" s="71">
        <v>0.002833063271604938</v>
      </c>
      <c r="G11" s="59">
        <f t="shared" si="0"/>
        <v>0.0011895447530864197</v>
      </c>
      <c r="H11" s="294">
        <f t="shared" si="1"/>
        <v>0.7237793427230047</v>
      </c>
      <c r="I11" s="9"/>
      <c r="J11" s="9"/>
    </row>
    <row r="12" spans="1:10" s="17" customFormat="1" ht="12">
      <c r="A12" s="9"/>
      <c r="B12" s="79" t="s">
        <v>269</v>
      </c>
      <c r="C12" s="16">
        <v>23</v>
      </c>
      <c r="D12" s="16">
        <v>1296206.6666666667</v>
      </c>
      <c r="E12" s="16">
        <v>91113</v>
      </c>
      <c r="F12" s="71">
        <v>0.00318287037037037</v>
      </c>
      <c r="G12" s="59">
        <f t="shared" si="0"/>
        <v>0.0015393518518518519</v>
      </c>
      <c r="H12" s="294">
        <f t="shared" si="1"/>
        <v>0.9366197183098592</v>
      </c>
      <c r="J12" s="42"/>
    </row>
    <row r="13" spans="1:10" s="17" customFormat="1" ht="12">
      <c r="A13" s="9"/>
      <c r="B13" s="79" t="s">
        <v>6</v>
      </c>
      <c r="C13" s="16">
        <v>38.333333333333336</v>
      </c>
      <c r="D13" s="16">
        <v>1289312</v>
      </c>
      <c r="E13" s="16">
        <v>66372</v>
      </c>
      <c r="F13" s="71">
        <v>0.0032291666666666666</v>
      </c>
      <c r="G13" s="59">
        <f t="shared" si="0"/>
        <v>0.0015856481481481483</v>
      </c>
      <c r="H13" s="294">
        <f t="shared" si="1"/>
        <v>0.9647887323943664</v>
      </c>
      <c r="I13" s="9"/>
      <c r="J13" s="9"/>
    </row>
    <row r="14" spans="1:10" s="17" customFormat="1" ht="12">
      <c r="A14" s="9"/>
      <c r="B14" s="79" t="s">
        <v>163</v>
      </c>
      <c r="C14" s="16">
        <v>13.666666666666666</v>
      </c>
      <c r="D14" s="16">
        <v>1357582.6666666667</v>
      </c>
      <c r="E14" s="16">
        <v>58010.666666666664</v>
      </c>
      <c r="F14" s="71">
        <v>0.0038425925925925923</v>
      </c>
      <c r="G14" s="59">
        <f t="shared" si="0"/>
        <v>0.0021990740740740738</v>
      </c>
      <c r="H14" s="294">
        <f t="shared" si="1"/>
        <v>1.3380281690140845</v>
      </c>
      <c r="J14" s="18"/>
    </row>
    <row r="15" spans="1:10" s="17" customFormat="1" ht="12.75" customHeight="1">
      <c r="A15" s="9"/>
      <c r="B15" s="79" t="s">
        <v>10</v>
      </c>
      <c r="C15" s="16">
        <v>24</v>
      </c>
      <c r="D15" s="16">
        <v>1349100</v>
      </c>
      <c r="E15" s="16">
        <v>38352</v>
      </c>
      <c r="F15" s="71">
        <v>0.003993055555555556</v>
      </c>
      <c r="G15" s="59">
        <f t="shared" si="0"/>
        <v>0.002349537037037038</v>
      </c>
      <c r="H15" s="294">
        <f t="shared" si="1"/>
        <v>1.4295774647887332</v>
      </c>
      <c r="I15" s="9"/>
      <c r="J15" s="9"/>
    </row>
    <row r="16" spans="1:10" s="17" customFormat="1" ht="12">
      <c r="A16" s="9"/>
      <c r="B16" s="79" t="s">
        <v>195</v>
      </c>
      <c r="C16" s="16">
        <v>32.666666666666664</v>
      </c>
      <c r="D16" s="16">
        <v>1328678.6666666667</v>
      </c>
      <c r="E16" s="16">
        <v>52000</v>
      </c>
      <c r="F16" s="71">
        <v>0.00400462962962963</v>
      </c>
      <c r="G16" s="59">
        <f t="shared" si="0"/>
        <v>0.0023611111111111116</v>
      </c>
      <c r="H16" s="294">
        <f t="shared" si="1"/>
        <v>1.4366197183098597</v>
      </c>
      <c r="I16" s="9"/>
      <c r="J16" s="9"/>
    </row>
    <row r="17" spans="1:10" s="17" customFormat="1" ht="12">
      <c r="A17" s="9"/>
      <c r="B17" s="79" t="s">
        <v>160</v>
      </c>
      <c r="C17" s="16">
        <v>50</v>
      </c>
      <c r="D17" s="16">
        <v>1381910</v>
      </c>
      <c r="E17" s="16">
        <v>17346.666666666668</v>
      </c>
      <c r="F17" s="71">
        <v>0.004034259259259259</v>
      </c>
      <c r="G17" s="59">
        <f t="shared" si="0"/>
        <v>0.002390740740740741</v>
      </c>
      <c r="H17" s="294">
        <f t="shared" si="1"/>
        <v>1.454647887323944</v>
      </c>
      <c r="J17" s="18"/>
    </row>
    <row r="18" spans="1:10" s="17" customFormat="1" ht="12">
      <c r="A18" s="9"/>
      <c r="B18" s="79" t="s">
        <v>9</v>
      </c>
      <c r="C18" s="16">
        <v>14.666666666666666</v>
      </c>
      <c r="D18" s="16">
        <v>1292622.6666666667</v>
      </c>
      <c r="E18" s="16">
        <v>50756</v>
      </c>
      <c r="F18" s="71">
        <v>0.004062499999999999</v>
      </c>
      <c r="G18" s="59">
        <f t="shared" si="0"/>
        <v>0.002418981481481481</v>
      </c>
      <c r="H18" s="294">
        <f t="shared" si="1"/>
        <v>1.471830985915493</v>
      </c>
      <c r="J18" s="9"/>
    </row>
    <row r="19" spans="1:10" s="17" customFormat="1" ht="12">
      <c r="A19" s="9"/>
      <c r="B19" s="79" t="s">
        <v>67</v>
      </c>
      <c r="C19" s="16">
        <v>18.666666666666668</v>
      </c>
      <c r="D19" s="16">
        <v>1379162.6666666667</v>
      </c>
      <c r="E19" s="16">
        <v>35945</v>
      </c>
      <c r="F19" s="71">
        <v>0.0044212962962962956</v>
      </c>
      <c r="G19" s="59">
        <f t="shared" si="0"/>
        <v>0.0027777777777777775</v>
      </c>
      <c r="H19" s="294">
        <f t="shared" si="1"/>
        <v>1.6901408450704225</v>
      </c>
      <c r="J19" s="9"/>
    </row>
    <row r="20" spans="1:10" s="17" customFormat="1" ht="12">
      <c r="A20" s="9"/>
      <c r="B20" s="79" t="s">
        <v>59</v>
      </c>
      <c r="C20" s="16">
        <v>23</v>
      </c>
      <c r="D20" s="16">
        <v>1342781.3333333333</v>
      </c>
      <c r="E20" s="16">
        <v>31525</v>
      </c>
      <c r="F20" s="71">
        <v>0.00462962962962963</v>
      </c>
      <c r="G20" s="59">
        <f t="shared" si="0"/>
        <v>0.002986111111111112</v>
      </c>
      <c r="H20" s="294">
        <f t="shared" si="1"/>
        <v>1.8169014084507051</v>
      </c>
      <c r="I20" s="9"/>
      <c r="J20" s="9"/>
    </row>
    <row r="21" spans="1:10" s="17" customFormat="1" ht="12.75" thickBot="1">
      <c r="A21" s="9"/>
      <c r="B21" s="179" t="s">
        <v>8</v>
      </c>
      <c r="C21" s="218">
        <v>44</v>
      </c>
      <c r="D21" s="218">
        <v>1227193.3333333333</v>
      </c>
      <c r="E21" s="218">
        <v>113503</v>
      </c>
      <c r="F21" s="219">
        <v>0.004824845679012345</v>
      </c>
      <c r="G21" s="74">
        <f t="shared" si="0"/>
        <v>0.003181327160493827</v>
      </c>
      <c r="H21" s="295">
        <f t="shared" si="1"/>
        <v>1.9356807511737089</v>
      </c>
      <c r="I21" s="9"/>
      <c r="J21" s="9"/>
    </row>
    <row r="22" s="7" customFormat="1" ht="12"/>
    <row r="23" s="7" customFormat="1" ht="12"/>
    <row r="24" s="7" customFormat="1" ht="12"/>
    <row r="25" spans="2:14" s="7" customFormat="1" ht="12.75" thickBot="1">
      <c r="B25" s="337" t="s">
        <v>57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</row>
    <row r="26" spans="2:8" s="7" customFormat="1" ht="12">
      <c r="B26" s="350" t="s">
        <v>71</v>
      </c>
      <c r="C26" s="346" t="s">
        <v>74</v>
      </c>
      <c r="D26" s="346" t="s">
        <v>75</v>
      </c>
      <c r="E26" s="346" t="s">
        <v>79</v>
      </c>
      <c r="F26" s="346"/>
      <c r="G26" s="358"/>
      <c r="H26" s="359"/>
    </row>
    <row r="27" spans="2:8" s="7" customFormat="1" ht="36">
      <c r="B27" s="351"/>
      <c r="C27" s="352"/>
      <c r="D27" s="352"/>
      <c r="E27" s="52" t="s">
        <v>77</v>
      </c>
      <c r="F27" s="52" t="s">
        <v>20</v>
      </c>
      <c r="G27" s="52" t="s">
        <v>78</v>
      </c>
      <c r="H27" s="53" t="s">
        <v>18</v>
      </c>
    </row>
    <row r="28" spans="2:8" s="7" customFormat="1" ht="12">
      <c r="B28" s="79" t="s">
        <v>11</v>
      </c>
      <c r="C28" s="16">
        <f aca="true" t="shared" si="2" ref="C28:C43">C6-$C$5</f>
        <v>48</v>
      </c>
      <c r="D28" s="75">
        <f>C28*100/$C$5</f>
        <v>600</v>
      </c>
      <c r="E28" s="75">
        <f aca="true" t="shared" si="3" ref="E28:E43">$D$5-D6</f>
        <v>186139</v>
      </c>
      <c r="F28" s="76">
        <f>E28*100/$D$5</f>
        <v>13.369685448459803</v>
      </c>
      <c r="G28" s="75">
        <f aca="true" t="shared" si="4" ref="G28:G43">$E$5-E6</f>
        <v>41555</v>
      </c>
      <c r="H28" s="77">
        <f>G28*100/$E$5</f>
        <v>33.824151852575376</v>
      </c>
    </row>
    <row r="29" spans="2:8" s="7" customFormat="1" ht="12">
      <c r="B29" s="79" t="s">
        <v>172</v>
      </c>
      <c r="C29" s="16">
        <f t="shared" si="2"/>
        <v>2</v>
      </c>
      <c r="D29" s="75">
        <f aca="true" t="shared" si="5" ref="D29:D43">C29*100/$C$5</f>
        <v>25</v>
      </c>
      <c r="E29" s="75">
        <f t="shared" si="3"/>
        <v>141461.66666666674</v>
      </c>
      <c r="F29" s="76">
        <f aca="true" t="shared" si="6" ref="F29:F43">E29*100/$D$5</f>
        <v>10.160675550788419</v>
      </c>
      <c r="G29" s="75">
        <f t="shared" si="4"/>
        <v>34989.33333333333</v>
      </c>
      <c r="H29" s="77">
        <f aca="true" t="shared" si="7" ref="H29:H43">G29*100/$E$5</f>
        <v>28.479954852293197</v>
      </c>
    </row>
    <row r="30" spans="2:8" s="7" customFormat="1" ht="12">
      <c r="B30" s="79" t="s">
        <v>194</v>
      </c>
      <c r="C30" s="16">
        <f t="shared" si="2"/>
        <v>21.333333333333332</v>
      </c>
      <c r="D30" s="75">
        <f t="shared" si="5"/>
        <v>266.66666666666663</v>
      </c>
      <c r="E30" s="75">
        <f t="shared" si="3"/>
        <v>52986.666666666744</v>
      </c>
      <c r="F30" s="76">
        <f t="shared" si="6"/>
        <v>3.805839003624842</v>
      </c>
      <c r="G30" s="75">
        <f t="shared" si="4"/>
        <v>27973</v>
      </c>
      <c r="H30" s="77">
        <f t="shared" si="7"/>
        <v>22.768932734257994</v>
      </c>
    </row>
    <row r="31" spans="2:8" s="7" customFormat="1" ht="12">
      <c r="B31" s="79" t="s">
        <v>292</v>
      </c>
      <c r="C31" s="16">
        <f t="shared" si="2"/>
        <v>20.666666666666668</v>
      </c>
      <c r="D31" s="75">
        <f t="shared" si="5"/>
        <v>258.33333333333337</v>
      </c>
      <c r="E31" s="75">
        <f t="shared" si="3"/>
        <v>114826.66666666674</v>
      </c>
      <c r="F31" s="76">
        <f t="shared" si="6"/>
        <v>8.247580649022927</v>
      </c>
      <c r="G31" s="75">
        <f t="shared" si="4"/>
        <v>64384</v>
      </c>
      <c r="H31" s="77">
        <f t="shared" si="7"/>
        <v>52.40606889366413</v>
      </c>
    </row>
    <row r="32" spans="2:8" s="7" customFormat="1" ht="12">
      <c r="B32" s="79" t="s">
        <v>170</v>
      </c>
      <c r="C32" s="16">
        <f t="shared" si="2"/>
        <v>27</v>
      </c>
      <c r="D32" s="75">
        <f t="shared" si="5"/>
        <v>337.5</v>
      </c>
      <c r="E32" s="75">
        <f t="shared" si="3"/>
        <v>30518.33333333349</v>
      </c>
      <c r="F32" s="76">
        <f t="shared" si="6"/>
        <v>2.1920205710673986</v>
      </c>
      <c r="G32" s="75">
        <f t="shared" si="4"/>
        <v>31975</v>
      </c>
      <c r="H32" s="77">
        <f t="shared" si="7"/>
        <v>26.02640489678974</v>
      </c>
    </row>
    <row r="33" spans="2:8" s="7" customFormat="1" ht="12">
      <c r="B33" s="79" t="s">
        <v>7</v>
      </c>
      <c r="C33" s="16">
        <f t="shared" si="2"/>
        <v>10.666666666666668</v>
      </c>
      <c r="D33" s="75">
        <f t="shared" si="5"/>
        <v>133.33333333333334</v>
      </c>
      <c r="E33" s="75">
        <f t="shared" si="3"/>
        <v>25766.666666666744</v>
      </c>
      <c r="F33" s="76">
        <f t="shared" si="6"/>
        <v>1.8507256855825411</v>
      </c>
      <c r="G33" s="75">
        <f t="shared" si="4"/>
        <v>19276</v>
      </c>
      <c r="H33" s="77">
        <f t="shared" si="7"/>
        <v>15.689913394543206</v>
      </c>
    </row>
    <row r="34" spans="2:8" s="7" customFormat="1" ht="12">
      <c r="B34" s="79" t="s">
        <v>269</v>
      </c>
      <c r="C34" s="16">
        <f t="shared" si="2"/>
        <v>15</v>
      </c>
      <c r="D34" s="75">
        <f t="shared" si="5"/>
        <v>187.5</v>
      </c>
      <c r="E34" s="75">
        <f t="shared" si="3"/>
        <v>96040</v>
      </c>
      <c r="F34" s="76">
        <f t="shared" si="6"/>
        <v>6.898202904657699</v>
      </c>
      <c r="G34" s="75">
        <f t="shared" si="4"/>
        <v>31743</v>
      </c>
      <c r="H34" s="77">
        <f t="shared" si="7"/>
        <v>25.83756593084587</v>
      </c>
    </row>
    <row r="35" spans="2:8" s="7" customFormat="1" ht="12">
      <c r="B35" s="79" t="s">
        <v>6</v>
      </c>
      <c r="C35" s="16">
        <f t="shared" si="2"/>
        <v>30.333333333333336</v>
      </c>
      <c r="D35" s="75">
        <f t="shared" si="5"/>
        <v>379.1666666666667</v>
      </c>
      <c r="E35" s="75">
        <f t="shared" si="3"/>
        <v>102934.66666666674</v>
      </c>
      <c r="F35" s="76">
        <f t="shared" si="6"/>
        <v>7.393421663785638</v>
      </c>
      <c r="G35" s="75">
        <f t="shared" si="4"/>
        <v>56484</v>
      </c>
      <c r="H35" s="77">
        <f t="shared" si="7"/>
        <v>45.97577651885134</v>
      </c>
    </row>
    <row r="36" spans="2:8" s="7" customFormat="1" ht="12">
      <c r="B36" s="79" t="s">
        <v>163</v>
      </c>
      <c r="C36" s="16">
        <f t="shared" si="2"/>
        <v>5.666666666666666</v>
      </c>
      <c r="D36" s="75">
        <f t="shared" si="5"/>
        <v>70.83333333333333</v>
      </c>
      <c r="E36" s="75">
        <f t="shared" si="3"/>
        <v>34664</v>
      </c>
      <c r="F36" s="76">
        <f t="shared" si="6"/>
        <v>2.4897886868706216</v>
      </c>
      <c r="G36" s="75">
        <f t="shared" si="4"/>
        <v>64845.333333333336</v>
      </c>
      <c r="H36" s="77">
        <f t="shared" si="7"/>
        <v>52.78157626272493</v>
      </c>
    </row>
    <row r="37" spans="2:8" s="7" customFormat="1" ht="12">
      <c r="B37" s="79" t="s">
        <v>10</v>
      </c>
      <c r="C37" s="16">
        <f t="shared" si="2"/>
        <v>16</v>
      </c>
      <c r="D37" s="75">
        <f t="shared" si="5"/>
        <v>200</v>
      </c>
      <c r="E37" s="75">
        <f t="shared" si="3"/>
        <v>43146.666666666744</v>
      </c>
      <c r="F37" s="76">
        <f t="shared" si="6"/>
        <v>3.0990676939431285</v>
      </c>
      <c r="G37" s="75">
        <f t="shared" si="4"/>
        <v>84504</v>
      </c>
      <c r="H37" s="77">
        <f t="shared" si="7"/>
        <v>68.78296542293417</v>
      </c>
    </row>
    <row r="38" spans="2:8" s="7" customFormat="1" ht="12">
      <c r="B38" s="79" t="s">
        <v>195</v>
      </c>
      <c r="C38" s="16">
        <f t="shared" si="2"/>
        <v>24.666666666666664</v>
      </c>
      <c r="D38" s="75">
        <f t="shared" si="5"/>
        <v>308.3333333333333</v>
      </c>
      <c r="E38" s="75">
        <f t="shared" si="3"/>
        <v>63568</v>
      </c>
      <c r="F38" s="76">
        <f t="shared" si="6"/>
        <v>4.565857582708045</v>
      </c>
      <c r="G38" s="75">
        <f t="shared" si="4"/>
        <v>70856</v>
      </c>
      <c r="H38" s="77">
        <f t="shared" si="7"/>
        <v>57.674024874649994</v>
      </c>
    </row>
    <row r="39" spans="2:14" ht="12.75">
      <c r="B39" s="79" t="s">
        <v>160</v>
      </c>
      <c r="C39" s="16">
        <f t="shared" si="2"/>
        <v>42</v>
      </c>
      <c r="D39" s="75">
        <f t="shared" si="5"/>
        <v>525</v>
      </c>
      <c r="E39" s="75">
        <f t="shared" si="3"/>
        <v>10336.666666666744</v>
      </c>
      <c r="F39" s="76">
        <f t="shared" si="6"/>
        <v>0.7424450648113177</v>
      </c>
      <c r="G39" s="75">
        <f t="shared" si="4"/>
        <v>105509.33333333333</v>
      </c>
      <c r="H39" s="77">
        <f t="shared" si="7"/>
        <v>85.88048881074862</v>
      </c>
      <c r="I39" s="7"/>
      <c r="J39" s="7"/>
      <c r="K39" s="7"/>
      <c r="L39" s="7"/>
      <c r="M39" s="7"/>
      <c r="N39" s="7"/>
    </row>
    <row r="40" spans="2:14" ht="13.5" customHeight="1">
      <c r="B40" s="79" t="s">
        <v>9</v>
      </c>
      <c r="C40" s="16">
        <f t="shared" si="2"/>
        <v>6.666666666666666</v>
      </c>
      <c r="D40" s="75">
        <f t="shared" si="5"/>
        <v>83.33333333333333</v>
      </c>
      <c r="E40" s="75">
        <f t="shared" si="3"/>
        <v>99624</v>
      </c>
      <c r="F40" s="76">
        <f t="shared" si="6"/>
        <v>7.155628552411689</v>
      </c>
      <c r="G40" s="75">
        <f t="shared" si="4"/>
        <v>72100</v>
      </c>
      <c r="H40" s="77">
        <f t="shared" si="7"/>
        <v>58.686592433417985</v>
      </c>
      <c r="I40" s="7"/>
      <c r="J40" s="7"/>
      <c r="K40" s="7"/>
      <c r="L40" s="7"/>
      <c r="M40" s="7"/>
      <c r="N40" s="7"/>
    </row>
    <row r="41" spans="2:14" ht="12.75">
      <c r="B41" s="79" t="s">
        <v>67</v>
      </c>
      <c r="C41" s="16">
        <f t="shared" si="2"/>
        <v>10.666666666666668</v>
      </c>
      <c r="D41" s="75">
        <f t="shared" si="5"/>
        <v>133.33333333333334</v>
      </c>
      <c r="E41" s="75">
        <f t="shared" si="3"/>
        <v>13084</v>
      </c>
      <c r="F41" s="76">
        <f t="shared" si="6"/>
        <v>0.9397759975483271</v>
      </c>
      <c r="G41" s="75">
        <f t="shared" si="4"/>
        <v>86911</v>
      </c>
      <c r="H41" s="77">
        <f t="shared" si="7"/>
        <v>70.74216969460181</v>
      </c>
      <c r="I41" s="7"/>
      <c r="J41" s="7"/>
      <c r="K41" s="7"/>
      <c r="L41" s="7"/>
      <c r="M41" s="7"/>
      <c r="N41" s="7"/>
    </row>
    <row r="42" spans="2:14" ht="12.75">
      <c r="B42" s="79" t="s">
        <v>59</v>
      </c>
      <c r="C42" s="16">
        <f t="shared" si="2"/>
        <v>15</v>
      </c>
      <c r="D42" s="75">
        <f t="shared" si="5"/>
        <v>187.5</v>
      </c>
      <c r="E42" s="75">
        <f t="shared" si="3"/>
        <v>49465.33333333349</v>
      </c>
      <c r="F42" s="76">
        <f t="shared" si="6"/>
        <v>3.5529144739677467</v>
      </c>
      <c r="G42" s="75">
        <f t="shared" si="4"/>
        <v>91331</v>
      </c>
      <c r="H42" s="77">
        <f t="shared" si="7"/>
        <v>74.33987758025656</v>
      </c>
      <c r="I42" s="7"/>
      <c r="J42" s="7"/>
      <c r="K42" s="7"/>
      <c r="L42" s="7"/>
      <c r="M42" s="7"/>
      <c r="N42" s="7"/>
    </row>
    <row r="43" spans="2:14" ht="13.5" thickBot="1">
      <c r="B43" s="179" t="s">
        <v>8</v>
      </c>
      <c r="C43" s="218">
        <f t="shared" si="2"/>
        <v>36</v>
      </c>
      <c r="D43" s="220">
        <f t="shared" si="5"/>
        <v>450</v>
      </c>
      <c r="E43" s="220">
        <f t="shared" si="3"/>
        <v>165053.3333333335</v>
      </c>
      <c r="F43" s="221">
        <f t="shared" si="6"/>
        <v>11.855178919444361</v>
      </c>
      <c r="G43" s="220">
        <f t="shared" si="4"/>
        <v>9353</v>
      </c>
      <c r="H43" s="222">
        <f t="shared" si="7"/>
        <v>7.612977795142281</v>
      </c>
      <c r="I43" s="7"/>
      <c r="J43" s="7"/>
      <c r="K43" s="7"/>
      <c r="L43" s="7"/>
      <c r="M43" s="7"/>
      <c r="N43" s="7"/>
    </row>
    <row r="46" spans="2:12" ht="12.75">
      <c r="B46" s="353" t="s">
        <v>62</v>
      </c>
      <c r="C46" s="353"/>
      <c r="D46" s="353"/>
      <c r="E46" s="353"/>
      <c r="G46" s="354" t="s">
        <v>63</v>
      </c>
      <c r="H46" s="354"/>
      <c r="I46" s="354"/>
      <c r="J46" s="354"/>
      <c r="K46" s="354"/>
      <c r="L46" s="354"/>
    </row>
  </sheetData>
  <sheetProtection/>
  <mergeCells count="12">
    <mergeCell ref="B25:N25"/>
    <mergeCell ref="D3:E3"/>
    <mergeCell ref="C3:C4"/>
    <mergeCell ref="B3:B4"/>
    <mergeCell ref="B46:E46"/>
    <mergeCell ref="G46:L46"/>
    <mergeCell ref="B2:K2"/>
    <mergeCell ref="C26:C27"/>
    <mergeCell ref="D26:D27"/>
    <mergeCell ref="B26:B27"/>
    <mergeCell ref="F3:H3"/>
    <mergeCell ref="E26:H26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59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32.140625" style="0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7" customFormat="1" ht="12.75" customHeight="1" thickBot="1">
      <c r="B2" s="363" t="s">
        <v>27</v>
      </c>
      <c r="C2" s="363"/>
      <c r="D2" s="363"/>
      <c r="E2" s="363"/>
      <c r="F2" s="363"/>
      <c r="G2" s="363"/>
      <c r="H2" s="363"/>
      <c r="I2" s="363"/>
      <c r="J2" s="48"/>
      <c r="K2" s="48"/>
      <c r="L2" s="48"/>
      <c r="M2" s="47"/>
      <c r="N2" s="47"/>
      <c r="O2" s="47"/>
      <c r="P2" s="47"/>
      <c r="Q2" s="47"/>
      <c r="R2" s="47"/>
    </row>
    <row r="3" spans="1:14" s="7" customFormat="1" ht="27.75" customHeight="1">
      <c r="A3" s="9"/>
      <c r="B3" s="350" t="s">
        <v>71</v>
      </c>
      <c r="C3" s="346" t="s">
        <v>76</v>
      </c>
      <c r="D3" s="346" t="s">
        <v>73</v>
      </c>
      <c r="E3" s="346"/>
      <c r="F3" s="361" t="s">
        <v>84</v>
      </c>
      <c r="G3" s="346" t="s">
        <v>85</v>
      </c>
      <c r="H3" s="346" t="s">
        <v>86</v>
      </c>
      <c r="I3" s="346"/>
      <c r="J3" s="361" t="s">
        <v>21</v>
      </c>
      <c r="K3" s="364" t="s">
        <v>23</v>
      </c>
      <c r="L3" s="366" t="s">
        <v>24</v>
      </c>
      <c r="M3"/>
      <c r="N3"/>
    </row>
    <row r="4" spans="2:14" s="7" customFormat="1" ht="15.75" customHeight="1">
      <c r="B4" s="351"/>
      <c r="C4" s="352"/>
      <c r="D4" s="92" t="s">
        <v>0</v>
      </c>
      <c r="E4" s="92" t="s">
        <v>1</v>
      </c>
      <c r="F4" s="362"/>
      <c r="G4" s="352"/>
      <c r="H4" s="92" t="s">
        <v>0</v>
      </c>
      <c r="I4" s="92" t="s">
        <v>1</v>
      </c>
      <c r="J4" s="362"/>
      <c r="K4" s="365"/>
      <c r="L4" s="367"/>
      <c r="M4"/>
      <c r="N4"/>
    </row>
    <row r="5" spans="1:14" s="7" customFormat="1" ht="12.75" customHeight="1">
      <c r="A5" s="8"/>
      <c r="B5" s="79" t="s">
        <v>194</v>
      </c>
      <c r="C5" s="21">
        <v>25.333333333333332</v>
      </c>
      <c r="D5" s="20">
        <v>1540249.3333333333</v>
      </c>
      <c r="E5" s="20">
        <v>32897</v>
      </c>
      <c r="F5" s="147">
        <v>0.0034567901234567907</v>
      </c>
      <c r="G5" s="150">
        <v>24</v>
      </c>
      <c r="H5" s="145">
        <v>1531932</v>
      </c>
      <c r="I5" s="144">
        <v>33200</v>
      </c>
      <c r="J5" s="154">
        <v>0.0034375</v>
      </c>
      <c r="K5" s="152">
        <v>0.0034375</v>
      </c>
      <c r="L5" s="93">
        <f aca="true" t="shared" si="0" ref="L5:L20">K5*100/F5</f>
        <v>99.44196428571426</v>
      </c>
      <c r="M5"/>
      <c r="N5"/>
    </row>
    <row r="6" spans="1:14" s="7" customFormat="1" ht="12.75">
      <c r="A6" s="8"/>
      <c r="B6" s="79" t="s">
        <v>10</v>
      </c>
      <c r="C6" s="21">
        <v>30</v>
      </c>
      <c r="D6" s="20">
        <v>1377280</v>
      </c>
      <c r="E6" s="20">
        <v>35946.666666666664</v>
      </c>
      <c r="F6" s="147">
        <v>0.0024652777777777776</v>
      </c>
      <c r="G6" s="151">
        <v>31</v>
      </c>
      <c r="H6" s="145">
        <v>1369776</v>
      </c>
      <c r="I6" s="144">
        <v>35840</v>
      </c>
      <c r="J6" s="154">
        <v>8.101851851851852E-05</v>
      </c>
      <c r="K6" s="152">
        <f aca="true" t="shared" si="1" ref="K6:K20">F6-J6</f>
        <v>0.002384259259259259</v>
      </c>
      <c r="L6" s="93">
        <f t="shared" si="0"/>
        <v>96.71361502347418</v>
      </c>
      <c r="M6"/>
      <c r="N6"/>
    </row>
    <row r="7" spans="1:14" s="7" customFormat="1" ht="12.75">
      <c r="A7" s="8"/>
      <c r="B7" s="79" t="s">
        <v>7</v>
      </c>
      <c r="C7" s="21">
        <v>45.333333333333336</v>
      </c>
      <c r="D7" s="20">
        <v>1414554.6666666667</v>
      </c>
      <c r="E7" s="20">
        <v>23384</v>
      </c>
      <c r="F7" s="147">
        <v>0.0026311728395061727</v>
      </c>
      <c r="G7" s="151">
        <v>48</v>
      </c>
      <c r="H7" s="145">
        <v>1408328</v>
      </c>
      <c r="I7" s="144">
        <v>25044</v>
      </c>
      <c r="J7" s="154">
        <v>0.002546296296296296</v>
      </c>
      <c r="K7" s="152">
        <f t="shared" si="1"/>
        <v>8.487654320987661E-05</v>
      </c>
      <c r="L7" s="93">
        <f t="shared" si="0"/>
        <v>3.2258064516129057</v>
      </c>
      <c r="M7"/>
      <c r="N7"/>
    </row>
    <row r="8" spans="1:14" s="7" customFormat="1" ht="12.75">
      <c r="A8" s="8"/>
      <c r="B8" s="79" t="s">
        <v>269</v>
      </c>
      <c r="C8" s="21">
        <v>29.333333333333332</v>
      </c>
      <c r="D8" s="21">
        <v>1445350.6666666667</v>
      </c>
      <c r="E8" s="21">
        <v>27738.666666666668</v>
      </c>
      <c r="F8" s="147">
        <v>0.002827932098765432</v>
      </c>
      <c r="G8" s="150">
        <v>27</v>
      </c>
      <c r="H8" s="145">
        <v>1460368</v>
      </c>
      <c r="I8" s="144">
        <v>28824</v>
      </c>
      <c r="J8" s="147">
        <v>1.1574074074074073E-05</v>
      </c>
      <c r="K8" s="152">
        <f t="shared" si="1"/>
        <v>0.002816358024691358</v>
      </c>
      <c r="L8" s="93">
        <f t="shared" si="0"/>
        <v>99.5907230559345</v>
      </c>
      <c r="M8"/>
      <c r="N8"/>
    </row>
    <row r="9" spans="1:14" s="7" customFormat="1" ht="12.75">
      <c r="A9" s="8"/>
      <c r="B9" s="79" t="s">
        <v>160</v>
      </c>
      <c r="C9" s="21">
        <v>100</v>
      </c>
      <c r="D9" s="21">
        <v>1350605.3333333333</v>
      </c>
      <c r="E9" s="21">
        <v>24933</v>
      </c>
      <c r="F9" s="147">
        <v>0.0030285493827160496</v>
      </c>
      <c r="G9" s="151">
        <v>100</v>
      </c>
      <c r="H9" s="145">
        <v>1369608</v>
      </c>
      <c r="I9" s="144">
        <v>25714</v>
      </c>
      <c r="J9" s="154">
        <v>0.002939814814814815</v>
      </c>
      <c r="K9" s="152">
        <f t="shared" si="1"/>
        <v>8.873456790123475E-05</v>
      </c>
      <c r="L9" s="93">
        <f t="shared" si="0"/>
        <v>2.92993630573249</v>
      </c>
      <c r="M9"/>
      <c r="N9"/>
    </row>
    <row r="10" spans="1:14" s="7" customFormat="1" ht="12.75">
      <c r="A10" s="8"/>
      <c r="B10" s="79" t="s">
        <v>11</v>
      </c>
      <c r="C10" s="161">
        <v>85</v>
      </c>
      <c r="D10" s="161">
        <v>1446844</v>
      </c>
      <c r="E10" s="161">
        <v>23998</v>
      </c>
      <c r="F10" s="147">
        <v>0.026608796296296297</v>
      </c>
      <c r="G10" s="151">
        <v>81</v>
      </c>
      <c r="H10" s="145">
        <v>1451964</v>
      </c>
      <c r="I10" s="144">
        <v>23764</v>
      </c>
      <c r="J10" s="154">
        <v>0.026574074074074073</v>
      </c>
      <c r="K10" s="152">
        <f t="shared" si="1"/>
        <v>3.472222222222418E-05</v>
      </c>
      <c r="L10" s="93">
        <f t="shared" si="0"/>
        <v>0.13049151805133402</v>
      </c>
      <c r="M10"/>
      <c r="N10"/>
    </row>
    <row r="11" spans="1:14" s="7" customFormat="1" ht="12.75">
      <c r="A11" s="8"/>
      <c r="B11" s="79" t="s">
        <v>163</v>
      </c>
      <c r="C11" s="21">
        <v>49.333333333333336</v>
      </c>
      <c r="D11" s="22">
        <v>1523485.3333333333</v>
      </c>
      <c r="E11" s="22">
        <v>27616</v>
      </c>
      <c r="F11" s="153">
        <v>0.005790895061728395</v>
      </c>
      <c r="G11" s="151">
        <v>45</v>
      </c>
      <c r="H11" s="145">
        <v>1514136</v>
      </c>
      <c r="I11" s="144">
        <v>29372</v>
      </c>
      <c r="J11" s="154">
        <v>0.0006481481481481481</v>
      </c>
      <c r="K11" s="152">
        <f t="shared" si="1"/>
        <v>0.005142746913580246</v>
      </c>
      <c r="L11" s="93">
        <f t="shared" si="0"/>
        <v>88.80746169220518</v>
      </c>
      <c r="M11"/>
      <c r="N11"/>
    </row>
    <row r="12" spans="1:14" s="7" customFormat="1" ht="12.75">
      <c r="A12" s="8"/>
      <c r="B12" s="79" t="s">
        <v>9</v>
      </c>
      <c r="C12" s="21">
        <v>26</v>
      </c>
      <c r="D12" s="21">
        <v>1295392</v>
      </c>
      <c r="E12" s="21">
        <v>48649</v>
      </c>
      <c r="F12" s="147">
        <v>0.0024421296296296296</v>
      </c>
      <c r="G12" s="151">
        <v>20</v>
      </c>
      <c r="H12" s="145">
        <v>1286780</v>
      </c>
      <c r="I12" s="144">
        <v>49696</v>
      </c>
      <c r="J12" s="154">
        <v>0.0002893518518518519</v>
      </c>
      <c r="K12" s="152">
        <f t="shared" si="1"/>
        <v>0.0021527777777777778</v>
      </c>
      <c r="L12" s="93">
        <f t="shared" si="0"/>
        <v>88.15165876777252</v>
      </c>
      <c r="M12"/>
      <c r="N12"/>
    </row>
    <row r="13" spans="1:15" s="7" customFormat="1" ht="12.75">
      <c r="A13" s="8"/>
      <c r="B13" s="79" t="s">
        <v>195</v>
      </c>
      <c r="C13" s="21">
        <v>43.333333333333336</v>
      </c>
      <c r="D13" s="21">
        <v>1428066.6666666667</v>
      </c>
      <c r="E13" s="21">
        <v>43385</v>
      </c>
      <c r="F13" s="147">
        <v>0.003159722222222222</v>
      </c>
      <c r="G13" s="151">
        <v>43</v>
      </c>
      <c r="H13" s="145">
        <v>1452476</v>
      </c>
      <c r="I13" s="144">
        <v>42696</v>
      </c>
      <c r="J13" s="154">
        <v>1.1574074074074073E-05</v>
      </c>
      <c r="K13" s="152">
        <f t="shared" si="1"/>
        <v>0.003148148148148148</v>
      </c>
      <c r="L13" s="93">
        <f t="shared" si="0"/>
        <v>99.63369963369964</v>
      </c>
      <c r="M13"/>
      <c r="N13"/>
      <c r="O13" s="9"/>
    </row>
    <row r="14" spans="1:14" s="7" customFormat="1" ht="12.75">
      <c r="A14" s="8"/>
      <c r="B14" s="79" t="s">
        <v>292</v>
      </c>
      <c r="C14" s="21">
        <v>48</v>
      </c>
      <c r="D14" s="21">
        <v>1397320</v>
      </c>
      <c r="E14" s="21">
        <v>37525.333333333336</v>
      </c>
      <c r="F14" s="147">
        <v>0.0033603395061728397</v>
      </c>
      <c r="G14" s="151">
        <v>45</v>
      </c>
      <c r="H14" s="145">
        <v>1384488</v>
      </c>
      <c r="I14" s="144">
        <v>38552</v>
      </c>
      <c r="J14" s="154">
        <v>3.47222222222222E-05</v>
      </c>
      <c r="K14" s="152">
        <f t="shared" si="1"/>
        <v>0.0033256172839506177</v>
      </c>
      <c r="L14" s="93">
        <f t="shared" si="0"/>
        <v>98.9667049368542</v>
      </c>
      <c r="M14"/>
      <c r="N14"/>
    </row>
    <row r="15" spans="1:14" s="7" customFormat="1" ht="12.75">
      <c r="A15" s="8"/>
      <c r="B15" s="79" t="s">
        <v>8</v>
      </c>
      <c r="C15" s="21">
        <v>32</v>
      </c>
      <c r="D15" s="21">
        <v>1313312</v>
      </c>
      <c r="E15" s="21">
        <v>35084</v>
      </c>
      <c r="F15" s="147">
        <v>0.0031249999999999997</v>
      </c>
      <c r="G15" s="151">
        <v>36</v>
      </c>
      <c r="H15" s="145">
        <v>1323720</v>
      </c>
      <c r="I15" s="144">
        <v>36512</v>
      </c>
      <c r="J15" s="154">
        <v>3.472222222222222E-05</v>
      </c>
      <c r="K15" s="152">
        <f t="shared" si="1"/>
        <v>0.0030902777777777777</v>
      </c>
      <c r="L15" s="93">
        <f t="shared" si="0"/>
        <v>98.8888888888889</v>
      </c>
      <c r="M15"/>
      <c r="N15"/>
    </row>
    <row r="16" spans="1:12" s="7" customFormat="1" ht="12.75">
      <c r="A16" s="8"/>
      <c r="B16" s="79" t="s">
        <v>67</v>
      </c>
      <c r="C16" s="21">
        <v>32</v>
      </c>
      <c r="D16" s="21">
        <v>1449956</v>
      </c>
      <c r="E16" s="21">
        <v>22865.333333333332</v>
      </c>
      <c r="F16" s="147">
        <v>0.005956790123456791</v>
      </c>
      <c r="G16" s="151">
        <v>28</v>
      </c>
      <c r="H16" s="145">
        <v>1451684</v>
      </c>
      <c r="I16" s="144">
        <v>23820</v>
      </c>
      <c r="J16" s="154">
        <v>0.005624999999999999</v>
      </c>
      <c r="K16" s="152">
        <f t="shared" si="1"/>
        <v>0.0003317901234567919</v>
      </c>
      <c r="L16" s="93">
        <f t="shared" si="0"/>
        <v>5.569948186528526</v>
      </c>
    </row>
    <row r="17" spans="1:12" s="7" customFormat="1" ht="12.75">
      <c r="A17" s="8"/>
      <c r="B17" s="79" t="s">
        <v>172</v>
      </c>
      <c r="C17" s="21">
        <v>24</v>
      </c>
      <c r="D17" s="21">
        <v>1380005.3333333333</v>
      </c>
      <c r="E17" s="21">
        <v>42801</v>
      </c>
      <c r="F17" s="147">
        <v>0.0021604938271604936</v>
      </c>
      <c r="G17" s="151">
        <v>30</v>
      </c>
      <c r="H17" s="145">
        <v>1409856</v>
      </c>
      <c r="I17" s="144">
        <v>43440</v>
      </c>
      <c r="J17" s="154">
        <v>6.944444444444444E-05</v>
      </c>
      <c r="K17" s="152">
        <f t="shared" si="1"/>
        <v>0.002091049382716049</v>
      </c>
      <c r="L17" s="93">
        <f t="shared" si="0"/>
        <v>96.78571428571429</v>
      </c>
    </row>
    <row r="18" spans="1:12" s="7" customFormat="1" ht="12.75">
      <c r="A18" s="8"/>
      <c r="B18" s="79" t="s">
        <v>170</v>
      </c>
      <c r="C18" s="21">
        <v>28</v>
      </c>
      <c r="D18" s="20">
        <v>1448252</v>
      </c>
      <c r="E18" s="20">
        <v>31238.666666666668</v>
      </c>
      <c r="F18" s="147">
        <v>0.004459876543209877</v>
      </c>
      <c r="G18" s="151">
        <v>30</v>
      </c>
      <c r="H18" s="145">
        <v>1444520</v>
      </c>
      <c r="I18" s="144">
        <v>34332</v>
      </c>
      <c r="J18" s="154">
        <v>0.0007060185185185185</v>
      </c>
      <c r="K18" s="152">
        <f t="shared" si="1"/>
        <v>0.0037538580246913584</v>
      </c>
      <c r="L18" s="93">
        <f t="shared" si="0"/>
        <v>84.16955017301038</v>
      </c>
    </row>
    <row r="19" spans="1:12" s="7" customFormat="1" ht="12.75">
      <c r="A19" s="8"/>
      <c r="B19" s="79" t="s">
        <v>59</v>
      </c>
      <c r="C19" s="21">
        <v>33.666666666666664</v>
      </c>
      <c r="D19" s="20">
        <v>1458419</v>
      </c>
      <c r="E19" s="20">
        <v>28773</v>
      </c>
      <c r="F19" s="147">
        <v>0.0038348765432098756</v>
      </c>
      <c r="G19" s="151">
        <v>29</v>
      </c>
      <c r="H19" s="145">
        <v>1452316</v>
      </c>
      <c r="I19" s="144">
        <v>29032</v>
      </c>
      <c r="J19" s="143">
        <v>0.0035763888888888894</v>
      </c>
      <c r="K19" s="86">
        <f t="shared" si="1"/>
        <v>0.00025848765432098623</v>
      </c>
      <c r="L19" s="93">
        <f t="shared" si="0"/>
        <v>6.740442655935579</v>
      </c>
    </row>
    <row r="20" spans="2:12" s="7" customFormat="1" ht="13.5" thickBot="1">
      <c r="B20" s="179" t="s">
        <v>6</v>
      </c>
      <c r="C20" s="211">
        <v>99.33333333333333</v>
      </c>
      <c r="D20" s="189">
        <v>1394674.6666666667</v>
      </c>
      <c r="E20" s="189">
        <v>49986.666666666664</v>
      </c>
      <c r="F20" s="212">
        <v>0.0020177469135802474</v>
      </c>
      <c r="G20" s="213">
        <v>96</v>
      </c>
      <c r="H20" s="214">
        <v>1390692</v>
      </c>
      <c r="I20" s="215">
        <v>50608</v>
      </c>
      <c r="J20" s="216">
        <v>0.001998032407407407</v>
      </c>
      <c r="K20" s="87">
        <f t="shared" si="1"/>
        <v>1.971450617284029E-05</v>
      </c>
      <c r="L20" s="217">
        <f t="shared" si="0"/>
        <v>0.9770554493308226</v>
      </c>
    </row>
    <row r="21" s="7" customFormat="1" ht="12"/>
    <row r="22" spans="4:15" s="7" customFormat="1" ht="12">
      <c r="D22" s="23"/>
      <c r="L22" s="23"/>
      <c r="M22" s="23"/>
      <c r="N22" s="23"/>
      <c r="O22" s="23"/>
    </row>
    <row r="23" spans="4:15" s="7" customFormat="1" ht="12">
      <c r="D23" s="9"/>
      <c r="F23" s="354" t="s">
        <v>64</v>
      </c>
      <c r="G23" s="354"/>
      <c r="H23" s="354"/>
      <c r="I23" s="354"/>
      <c r="J23" s="354"/>
      <c r="K23" s="354"/>
      <c r="M23" s="23"/>
      <c r="N23" s="23"/>
      <c r="O23" s="23"/>
    </row>
    <row r="24" spans="2:15" s="7" customFormat="1" ht="13.5" thickBot="1">
      <c r="B24" s="337" t="s">
        <v>28</v>
      </c>
      <c r="C24" s="297"/>
      <c r="D24" s="23"/>
      <c r="M24"/>
      <c r="N24"/>
      <c r="O24"/>
    </row>
    <row r="25" spans="2:15" s="7" customFormat="1" ht="24">
      <c r="B25" s="205" t="s">
        <v>71</v>
      </c>
      <c r="C25" s="206" t="s">
        <v>22</v>
      </c>
      <c r="D25" s="202"/>
      <c r="M25"/>
      <c r="N25"/>
      <c r="O25"/>
    </row>
    <row r="26" spans="2:15" s="7" customFormat="1" ht="13.5" customHeight="1">
      <c r="B26" s="79" t="s">
        <v>6</v>
      </c>
      <c r="C26" s="207">
        <v>0.0020177469135802474</v>
      </c>
      <c r="D26" s="202"/>
      <c r="M26"/>
      <c r="N26"/>
      <c r="O26"/>
    </row>
    <row r="27" spans="2:15" s="7" customFormat="1" ht="13.5" customHeight="1">
      <c r="B27" s="79" t="s">
        <v>172</v>
      </c>
      <c r="C27" s="207">
        <v>0.0021604938271604936</v>
      </c>
      <c r="D27" s="202"/>
      <c r="F27" s="23"/>
      <c r="G27" s="23"/>
      <c r="H27" s="23"/>
      <c r="I27" s="23"/>
      <c r="J27" s="23"/>
      <c r="K27" s="23"/>
      <c r="L27" s="23"/>
      <c r="M27"/>
      <c r="N27"/>
      <c r="O27"/>
    </row>
    <row r="28" spans="2:15" s="7" customFormat="1" ht="12.75">
      <c r="B28" s="79" t="s">
        <v>9</v>
      </c>
      <c r="C28" s="207">
        <v>0.0024421296296296296</v>
      </c>
      <c r="D28" s="202"/>
      <c r="F28" s="23"/>
      <c r="G28" s="23"/>
      <c r="H28" s="23"/>
      <c r="I28" s="23"/>
      <c r="J28" s="23"/>
      <c r="K28" s="23"/>
      <c r="L28" s="23"/>
      <c r="M28"/>
      <c r="N28"/>
      <c r="O28"/>
    </row>
    <row r="29" spans="2:15" s="7" customFormat="1" ht="12.75">
      <c r="B29" s="79" t="s">
        <v>10</v>
      </c>
      <c r="C29" s="207">
        <v>0.0024652777777777776</v>
      </c>
      <c r="D29" s="202"/>
      <c r="F29" s="23"/>
      <c r="G29" s="23"/>
      <c r="H29" s="23"/>
      <c r="I29" s="23"/>
      <c r="J29" s="23"/>
      <c r="K29" s="23"/>
      <c r="L29" s="23"/>
      <c r="M29"/>
      <c r="N29"/>
      <c r="O29"/>
    </row>
    <row r="30" spans="2:15" s="7" customFormat="1" ht="12.75">
      <c r="B30" s="79" t="s">
        <v>7</v>
      </c>
      <c r="C30" s="207">
        <v>0.0026311728395061727</v>
      </c>
      <c r="D30" s="202"/>
      <c r="F30" s="19"/>
      <c r="G30" s="24"/>
      <c r="H30" s="19"/>
      <c r="I30" s="19"/>
      <c r="J30" s="19"/>
      <c r="K30" s="19"/>
      <c r="L30" s="19"/>
      <c r="M30"/>
      <c r="N30"/>
      <c r="O30"/>
    </row>
    <row r="31" spans="2:15" s="7" customFormat="1" ht="12.75">
      <c r="B31" s="79" t="s">
        <v>269</v>
      </c>
      <c r="C31" s="207">
        <v>0.002827932098765432</v>
      </c>
      <c r="D31" s="202"/>
      <c r="F31" s="19"/>
      <c r="G31" s="24"/>
      <c r="H31" s="19"/>
      <c r="I31" s="19"/>
      <c r="J31" s="19"/>
      <c r="K31" s="19"/>
      <c r="L31" s="19"/>
      <c r="M31"/>
      <c r="N31"/>
      <c r="O31"/>
    </row>
    <row r="32" spans="2:15" s="7" customFormat="1" ht="12.75">
      <c r="B32" s="79" t="s">
        <v>160</v>
      </c>
      <c r="C32" s="207">
        <v>0.0030285493827160496</v>
      </c>
      <c r="D32" s="202"/>
      <c r="F32" s="19"/>
      <c r="G32" s="24"/>
      <c r="H32" s="19"/>
      <c r="I32" s="19"/>
      <c r="J32" s="19"/>
      <c r="K32" s="19"/>
      <c r="L32" s="19"/>
      <c r="M32"/>
      <c r="N32"/>
      <c r="O32"/>
    </row>
    <row r="33" spans="2:15" s="7" customFormat="1" ht="12.75">
      <c r="B33" s="79" t="s">
        <v>8</v>
      </c>
      <c r="C33" s="207">
        <v>0.0031249999999999997</v>
      </c>
      <c r="D33" s="202"/>
      <c r="F33" s="19"/>
      <c r="G33" s="24"/>
      <c r="H33" s="19"/>
      <c r="I33" s="19"/>
      <c r="J33" s="19"/>
      <c r="K33" s="19"/>
      <c r="L33" s="19"/>
      <c r="M33"/>
      <c r="N33"/>
      <c r="O33"/>
    </row>
    <row r="34" spans="2:15" s="7" customFormat="1" ht="12.75">
      <c r="B34" s="79" t="s">
        <v>195</v>
      </c>
      <c r="C34" s="207">
        <v>0.003159722222222222</v>
      </c>
      <c r="D34" s="202"/>
      <c r="F34" s="19"/>
      <c r="G34" s="24"/>
      <c r="H34" s="19"/>
      <c r="I34" s="19"/>
      <c r="J34" s="19"/>
      <c r="K34" s="19"/>
      <c r="L34" s="19"/>
      <c r="M34"/>
      <c r="N34"/>
      <c r="O34"/>
    </row>
    <row r="35" spans="1:12" ht="12.75">
      <c r="A35" s="127"/>
      <c r="B35" s="79" t="s">
        <v>292</v>
      </c>
      <c r="C35" s="207">
        <v>0.0033603395061728397</v>
      </c>
      <c r="D35" s="202"/>
      <c r="F35" s="19"/>
      <c r="G35" s="24"/>
      <c r="H35" s="19"/>
      <c r="I35" s="19"/>
      <c r="J35" s="19"/>
      <c r="K35" s="19"/>
      <c r="L35" s="19"/>
    </row>
    <row r="36" spans="2:12" ht="12.75">
      <c r="B36" s="79" t="s">
        <v>194</v>
      </c>
      <c r="C36" s="207">
        <v>0.0034567901234567907</v>
      </c>
      <c r="D36" s="203"/>
      <c r="F36" s="19"/>
      <c r="G36" s="24"/>
      <c r="H36" s="19"/>
      <c r="I36" s="19"/>
      <c r="J36" s="19"/>
      <c r="K36" s="19"/>
      <c r="L36" s="19"/>
    </row>
    <row r="37" spans="2:12" ht="12.75">
      <c r="B37" s="79" t="s">
        <v>59</v>
      </c>
      <c r="C37" s="207">
        <v>0.0038348765432098756</v>
      </c>
      <c r="D37" s="203"/>
      <c r="F37" s="19"/>
      <c r="G37" s="24"/>
      <c r="H37" s="19"/>
      <c r="I37" s="19"/>
      <c r="J37" s="19"/>
      <c r="K37" s="19"/>
      <c r="L37" s="19"/>
    </row>
    <row r="38" spans="1:12" ht="12.75">
      <c r="A38" s="127"/>
      <c r="B38" s="79" t="s">
        <v>170</v>
      </c>
      <c r="C38" s="207">
        <v>0.004459876543209877</v>
      </c>
      <c r="D38" s="203"/>
      <c r="F38" s="19"/>
      <c r="G38" s="24"/>
      <c r="H38" s="19"/>
      <c r="I38" s="19"/>
      <c r="J38" s="19"/>
      <c r="K38" s="19"/>
      <c r="L38" s="19"/>
    </row>
    <row r="39" spans="2:12" ht="12.75">
      <c r="B39" s="79" t="s">
        <v>163</v>
      </c>
      <c r="C39" s="208">
        <v>0.005790895061728395</v>
      </c>
      <c r="D39" s="203"/>
      <c r="F39" s="19"/>
      <c r="G39" s="24"/>
      <c r="H39" s="19"/>
      <c r="I39" s="19"/>
      <c r="J39" s="19"/>
      <c r="K39" s="19"/>
      <c r="L39" s="19"/>
    </row>
    <row r="40" spans="2:12" ht="12.75">
      <c r="B40" s="79" t="s">
        <v>67</v>
      </c>
      <c r="C40" s="207">
        <v>0.005956790123456791</v>
      </c>
      <c r="D40" s="204"/>
      <c r="F40" s="4"/>
      <c r="G40" s="3"/>
      <c r="H40" s="4"/>
      <c r="I40" s="4"/>
      <c r="J40" s="4"/>
      <c r="K40" s="4"/>
      <c r="L40" s="4"/>
    </row>
    <row r="41" spans="2:12" ht="13.5" thickBot="1">
      <c r="B41" s="179" t="s">
        <v>11</v>
      </c>
      <c r="C41" s="209">
        <v>0.026608796296296297</v>
      </c>
      <c r="D41" s="204"/>
      <c r="F41" s="4"/>
      <c r="G41" s="3"/>
      <c r="H41" s="4"/>
      <c r="I41" s="4"/>
      <c r="J41" s="4"/>
      <c r="K41" s="4"/>
      <c r="L41" s="4"/>
    </row>
    <row r="42" spans="2:4" ht="13.5" thickBot="1">
      <c r="B42" s="337" t="s">
        <v>68</v>
      </c>
      <c r="C42" s="297"/>
      <c r="D42" s="49"/>
    </row>
    <row r="43" spans="2:3" ht="24">
      <c r="B43" s="90" t="s">
        <v>71</v>
      </c>
      <c r="C43" s="91" t="s">
        <v>22</v>
      </c>
    </row>
    <row r="44" spans="2:3" ht="12.75">
      <c r="B44" s="79" t="s">
        <v>269</v>
      </c>
      <c r="C44" s="148">
        <v>1.1574074074074073E-05</v>
      </c>
    </row>
    <row r="45" spans="2:3" ht="12.75">
      <c r="B45" s="79" t="s">
        <v>195</v>
      </c>
      <c r="C45" s="146">
        <v>1.1574074074074073E-05</v>
      </c>
    </row>
    <row r="46" spans="2:3" ht="12.75">
      <c r="B46" s="79" t="s">
        <v>292</v>
      </c>
      <c r="C46" s="146">
        <v>3.47222222222222E-05</v>
      </c>
    </row>
    <row r="47" spans="2:3" ht="12.75">
      <c r="B47" s="79" t="s">
        <v>8</v>
      </c>
      <c r="C47" s="149">
        <v>3.472222222222222E-05</v>
      </c>
    </row>
    <row r="48" spans="2:3" ht="12.75">
      <c r="B48" s="79" t="s">
        <v>172</v>
      </c>
      <c r="C48" s="146">
        <v>6.944444444444444E-05</v>
      </c>
    </row>
    <row r="49" spans="2:3" ht="12.75">
      <c r="B49" s="79" t="s">
        <v>10</v>
      </c>
      <c r="C49" s="146">
        <v>8.101851851851852E-05</v>
      </c>
    </row>
    <row r="50" spans="2:11" ht="12.75">
      <c r="B50" s="79" t="s">
        <v>9</v>
      </c>
      <c r="C50" s="146">
        <v>0.00017361111111111112</v>
      </c>
      <c r="F50" s="354" t="s">
        <v>65</v>
      </c>
      <c r="G50" s="354"/>
      <c r="H50" s="354"/>
      <c r="I50" s="354"/>
      <c r="J50" s="354"/>
      <c r="K50" s="354"/>
    </row>
    <row r="51" spans="2:3" ht="12.75">
      <c r="B51" s="79" t="s">
        <v>163</v>
      </c>
      <c r="C51" s="146">
        <v>0.0006481481481481481</v>
      </c>
    </row>
    <row r="52" spans="2:3" ht="12.75">
      <c r="B52" s="79" t="s">
        <v>170</v>
      </c>
      <c r="C52" s="146">
        <v>0.0007060185185185185</v>
      </c>
    </row>
    <row r="53" spans="2:3" ht="12.75">
      <c r="B53" s="79" t="s">
        <v>6</v>
      </c>
      <c r="C53" s="146">
        <v>0.001998032407407407</v>
      </c>
    </row>
    <row r="54" spans="2:3" ht="12.75">
      <c r="B54" s="79" t="s">
        <v>7</v>
      </c>
      <c r="C54" s="146">
        <v>0.002546296296296296</v>
      </c>
    </row>
    <row r="55" spans="2:3" ht="12.75">
      <c r="B55" s="79" t="s">
        <v>160</v>
      </c>
      <c r="C55" s="146">
        <v>0.002939814814814815</v>
      </c>
    </row>
    <row r="56" spans="2:3" ht="12.75">
      <c r="B56" s="79" t="s">
        <v>194</v>
      </c>
      <c r="C56" s="146">
        <v>0.0034375</v>
      </c>
    </row>
    <row r="57" spans="2:3" ht="12.75">
      <c r="B57" s="79" t="s">
        <v>59</v>
      </c>
      <c r="C57" s="146">
        <v>0.0035763888888888894</v>
      </c>
    </row>
    <row r="58" spans="2:3" ht="12.75">
      <c r="B58" s="79" t="s">
        <v>67</v>
      </c>
      <c r="C58" s="146">
        <v>0.005624999999999999</v>
      </c>
    </row>
    <row r="59" spans="2:3" ht="13.5" thickBot="1">
      <c r="B59" s="179" t="s">
        <v>11</v>
      </c>
      <c r="C59" s="210">
        <v>0.026574074074074073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4:C24"/>
    <mergeCell ref="D3:E3"/>
    <mergeCell ref="F50:K50"/>
    <mergeCell ref="J3:J4"/>
    <mergeCell ref="C3:C4"/>
    <mergeCell ref="F23:K23"/>
    <mergeCell ref="B42:C42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N383"/>
  <sheetViews>
    <sheetView zoomScalePageLayoutView="0" workbookViewId="0" topLeftCell="A1">
      <selection activeCell="T331" sqref="T331"/>
    </sheetView>
  </sheetViews>
  <sheetFormatPr defaultColWidth="9.140625" defaultRowHeight="12.75"/>
  <cols>
    <col min="1" max="1" width="3.28125" style="7" customWidth="1"/>
    <col min="2" max="2" width="27.00390625" style="7" customWidth="1"/>
    <col min="3" max="13" width="11.140625" style="7" customWidth="1"/>
    <col min="14" max="16" width="11.140625" style="0" customWidth="1"/>
    <col min="17" max="34" width="7.7109375" style="0" customWidth="1"/>
  </cols>
  <sheetData>
    <row r="1" spans="2:19" ht="12.75">
      <c r="B1" s="8"/>
      <c r="D1" s="19"/>
      <c r="E1" s="19"/>
      <c r="F1" s="19"/>
      <c r="G1" s="19"/>
      <c r="H1" s="19"/>
      <c r="I1" s="19"/>
      <c r="J1" s="19"/>
      <c r="K1" s="19"/>
      <c r="L1" s="19"/>
      <c r="M1" s="19"/>
      <c r="N1" s="4"/>
      <c r="O1" s="4"/>
      <c r="P1" s="4"/>
      <c r="Q1" s="4"/>
      <c r="R1" s="2"/>
      <c r="S1" s="2"/>
    </row>
    <row r="2" spans="1:19" ht="13.5" customHeight="1" thickBot="1">
      <c r="A2" s="9"/>
      <c r="B2" s="337" t="s">
        <v>87</v>
      </c>
      <c r="C2" s="337"/>
      <c r="D2" s="337"/>
      <c r="E2" s="337"/>
      <c r="F2" s="337"/>
      <c r="G2" s="337"/>
      <c r="H2" s="337"/>
      <c r="I2" s="337"/>
      <c r="J2" s="369"/>
      <c r="K2" s="369"/>
      <c r="L2" s="369"/>
      <c r="M2" s="369"/>
      <c r="N2" s="369"/>
      <c r="O2" s="369"/>
      <c r="P2" s="369"/>
      <c r="Q2" s="369"/>
      <c r="R2" s="369"/>
      <c r="S2" s="2"/>
    </row>
    <row r="3" spans="1:19" s="29" customFormat="1" ht="45" customHeight="1">
      <c r="A3" s="30"/>
      <c r="B3" s="90" t="s">
        <v>71</v>
      </c>
      <c r="C3" s="50" t="s">
        <v>4</v>
      </c>
      <c r="D3" s="50" t="s">
        <v>3</v>
      </c>
      <c r="E3" s="50" t="s">
        <v>244</v>
      </c>
      <c r="F3" s="50" t="s">
        <v>245</v>
      </c>
      <c r="G3" s="197" t="s">
        <v>246</v>
      </c>
      <c r="H3" s="200" t="s">
        <v>247</v>
      </c>
      <c r="I3" s="199" t="s">
        <v>248</v>
      </c>
      <c r="J3" s="200" t="s">
        <v>249</v>
      </c>
      <c r="K3" s="200" t="s">
        <v>5</v>
      </c>
      <c r="L3" s="200" t="s">
        <v>250</v>
      </c>
      <c r="M3" s="200" t="s">
        <v>251</v>
      </c>
      <c r="N3" s="201" t="s">
        <v>252</v>
      </c>
      <c r="O3" s="198" t="s">
        <v>181</v>
      </c>
      <c r="P3" s="198" t="s">
        <v>303</v>
      </c>
      <c r="Q3"/>
      <c r="R3"/>
      <c r="S3"/>
    </row>
    <row r="4" spans="2:16" ht="12" customHeight="1">
      <c r="B4" s="72" t="s">
        <v>2</v>
      </c>
      <c r="C4" s="45">
        <v>4.9816</v>
      </c>
      <c r="D4" s="45">
        <v>2.6195</v>
      </c>
      <c r="E4" s="45">
        <v>1.0424</v>
      </c>
      <c r="F4" s="45">
        <v>1.0857</v>
      </c>
      <c r="G4" s="45">
        <v>0.6708</v>
      </c>
      <c r="H4" s="45">
        <v>1.2462</v>
      </c>
      <c r="I4" s="45">
        <v>0.2337</v>
      </c>
      <c r="J4" s="45">
        <v>1.6545</v>
      </c>
      <c r="K4" s="45">
        <v>8.3484</v>
      </c>
      <c r="L4" s="45">
        <v>8.8984</v>
      </c>
      <c r="M4" s="45">
        <v>2.7505</v>
      </c>
      <c r="N4" s="45">
        <v>0.2806</v>
      </c>
      <c r="O4" s="45">
        <v>5.1102</v>
      </c>
      <c r="P4" s="46">
        <v>1.2259</v>
      </c>
    </row>
    <row r="5" spans="2:16" ht="12.75">
      <c r="B5" s="79" t="s">
        <v>194</v>
      </c>
      <c r="C5" s="31">
        <v>7.5956</v>
      </c>
      <c r="D5" s="31">
        <v>2.7051</v>
      </c>
      <c r="E5" s="31">
        <v>1.1453</v>
      </c>
      <c r="F5" s="31">
        <v>1.2365</v>
      </c>
      <c r="G5" s="31">
        <v>1.1624</v>
      </c>
      <c r="H5" s="31">
        <v>1.2737</v>
      </c>
      <c r="I5" s="31">
        <v>0.24940000000000007</v>
      </c>
      <c r="J5" s="31">
        <v>1.776</v>
      </c>
      <c r="K5" s="31">
        <v>11.3408</v>
      </c>
      <c r="L5" s="31">
        <v>9.391300000000001</v>
      </c>
      <c r="M5" s="31">
        <v>3.1302000000000003</v>
      </c>
      <c r="N5" s="31">
        <v>0.6758</v>
      </c>
      <c r="O5" s="31">
        <v>10.3735</v>
      </c>
      <c r="P5" s="32">
        <v>1.2357</v>
      </c>
    </row>
    <row r="6" spans="2:16" ht="12.75">
      <c r="B6" s="79" t="s">
        <v>10</v>
      </c>
      <c r="C6" s="31">
        <v>8.2952</v>
      </c>
      <c r="D6" s="31">
        <v>2.6986</v>
      </c>
      <c r="E6" s="31">
        <v>1.1125</v>
      </c>
      <c r="F6" s="31">
        <v>1.2071</v>
      </c>
      <c r="G6" s="31">
        <v>0.7351</v>
      </c>
      <c r="H6" s="31">
        <v>1.3618</v>
      </c>
      <c r="I6" s="31">
        <v>0.2494</v>
      </c>
      <c r="J6" s="31">
        <v>1.7365</v>
      </c>
      <c r="K6" s="31">
        <v>10.3909</v>
      </c>
      <c r="L6" s="31">
        <v>9.9544</v>
      </c>
      <c r="M6" s="31">
        <v>3.2601</v>
      </c>
      <c r="N6" s="31">
        <v>0.6727</v>
      </c>
      <c r="O6" s="31">
        <v>9.4593</v>
      </c>
      <c r="P6" s="32">
        <v>1.3093</v>
      </c>
    </row>
    <row r="7" spans="2:16" ht="12.75">
      <c r="B7" s="79" t="s">
        <v>7</v>
      </c>
      <c r="C7" s="31">
        <v>7.8263</v>
      </c>
      <c r="D7" s="31">
        <v>3.4629</v>
      </c>
      <c r="E7" s="31">
        <v>1.0554</v>
      </c>
      <c r="F7" s="31">
        <v>1.1594</v>
      </c>
      <c r="G7" s="31">
        <v>1.2619</v>
      </c>
      <c r="H7" s="31">
        <v>1.8769</v>
      </c>
      <c r="I7" s="31">
        <v>0.4365</v>
      </c>
      <c r="J7" s="31">
        <v>1.8457</v>
      </c>
      <c r="K7" s="31">
        <v>10.072</v>
      </c>
      <c r="L7" s="31">
        <v>12.6459</v>
      </c>
      <c r="M7" s="31">
        <v>2.9276</v>
      </c>
      <c r="N7" s="31">
        <v>0.9216</v>
      </c>
      <c r="O7" s="31">
        <v>7.0068</v>
      </c>
      <c r="P7" s="32">
        <v>1.2752000000000001</v>
      </c>
    </row>
    <row r="8" spans="2:16" ht="12.75">
      <c r="B8" s="79" t="s">
        <v>269</v>
      </c>
      <c r="C8" s="31">
        <v>7.2981</v>
      </c>
      <c r="D8" s="31">
        <v>3.0728</v>
      </c>
      <c r="E8" s="31">
        <v>1.0967</v>
      </c>
      <c r="F8" s="31">
        <v>1.2268</v>
      </c>
      <c r="G8" s="31">
        <v>1.1973</v>
      </c>
      <c r="H8" s="31">
        <v>1.5584</v>
      </c>
      <c r="I8" s="31">
        <v>0.3228</v>
      </c>
      <c r="J8" s="31">
        <v>2.1563</v>
      </c>
      <c r="K8" s="31">
        <v>9.0749</v>
      </c>
      <c r="L8" s="31">
        <v>11.3667</v>
      </c>
      <c r="M8" s="31">
        <v>3.8060999999999994</v>
      </c>
      <c r="N8" s="31">
        <v>0.4364</v>
      </c>
      <c r="O8" s="31">
        <v>7.3095</v>
      </c>
      <c r="P8" s="32">
        <v>1.4344</v>
      </c>
    </row>
    <row r="9" spans="2:16" ht="12.75">
      <c r="B9" s="79" t="s">
        <v>160</v>
      </c>
      <c r="C9" s="31">
        <v>11.0963</v>
      </c>
      <c r="D9" s="31">
        <v>3.2604000000000006</v>
      </c>
      <c r="E9" s="31">
        <v>1.0564</v>
      </c>
      <c r="F9" s="31">
        <v>1.3361</v>
      </c>
      <c r="G9" s="31">
        <v>1.8671</v>
      </c>
      <c r="H9" s="31">
        <v>1.8249</v>
      </c>
      <c r="I9" s="31">
        <v>0.3099</v>
      </c>
      <c r="J9" s="31">
        <v>2.1048</v>
      </c>
      <c r="K9" s="31">
        <v>8.7706</v>
      </c>
      <c r="L9" s="31">
        <v>12.5918</v>
      </c>
      <c r="M9" s="31">
        <v>3.3487000000000005</v>
      </c>
      <c r="N9" s="31">
        <v>0.788</v>
      </c>
      <c r="O9" s="31">
        <v>5.686900000000001</v>
      </c>
      <c r="P9" s="32">
        <v>1.5187</v>
      </c>
    </row>
    <row r="10" spans="2:16" ht="12.75">
      <c r="B10" s="79" t="s">
        <v>11</v>
      </c>
      <c r="C10" s="31">
        <v>11.1375</v>
      </c>
      <c r="D10" s="31">
        <v>2.6361</v>
      </c>
      <c r="E10" s="31">
        <v>1.0511</v>
      </c>
      <c r="F10" s="31">
        <v>1.4651</v>
      </c>
      <c r="G10" s="31">
        <v>1.0164</v>
      </c>
      <c r="H10" s="31">
        <v>2.3865</v>
      </c>
      <c r="I10" s="31">
        <v>0.2367</v>
      </c>
      <c r="J10" s="31">
        <v>3.1208</v>
      </c>
      <c r="K10" s="31">
        <v>17.3282</v>
      </c>
      <c r="L10" s="31">
        <v>9.3312</v>
      </c>
      <c r="M10" s="31">
        <v>3.255</v>
      </c>
      <c r="N10" s="31">
        <v>0.8624</v>
      </c>
      <c r="O10" s="31">
        <v>18.3604</v>
      </c>
      <c r="P10" s="32">
        <v>1.5131</v>
      </c>
    </row>
    <row r="11" spans="2:16" ht="12.75">
      <c r="B11" s="79" t="s">
        <v>163</v>
      </c>
      <c r="C11" s="31">
        <v>7.7981</v>
      </c>
      <c r="D11" s="31">
        <v>2.734900000000001</v>
      </c>
      <c r="E11" s="31">
        <v>1.1092</v>
      </c>
      <c r="F11" s="31">
        <v>1.1541999999999997</v>
      </c>
      <c r="G11" s="31">
        <v>1.2083</v>
      </c>
      <c r="H11" s="31">
        <v>1.2808</v>
      </c>
      <c r="I11" s="31">
        <v>0.2483</v>
      </c>
      <c r="J11" s="31">
        <v>1.7251</v>
      </c>
      <c r="K11" s="31">
        <v>9.4064</v>
      </c>
      <c r="L11" s="31">
        <v>9.3908</v>
      </c>
      <c r="M11" s="31">
        <v>2.9433</v>
      </c>
      <c r="N11" s="31">
        <v>0.2904</v>
      </c>
      <c r="O11" s="31">
        <v>5.7671</v>
      </c>
      <c r="P11" s="32">
        <v>1.2731</v>
      </c>
    </row>
    <row r="12" spans="2:16" ht="12.75">
      <c r="B12" s="79" t="s">
        <v>9</v>
      </c>
      <c r="C12" s="101">
        <v>5.2134</v>
      </c>
      <c r="D12" s="31">
        <v>2.8224</v>
      </c>
      <c r="E12" s="31">
        <v>1.0513</v>
      </c>
      <c r="F12" s="31">
        <v>1.0918</v>
      </c>
      <c r="G12" s="31">
        <v>1.3213</v>
      </c>
      <c r="H12" s="31">
        <v>1.6593</v>
      </c>
      <c r="I12" s="31">
        <v>0.4509</v>
      </c>
      <c r="J12" s="31">
        <v>2.8523</v>
      </c>
      <c r="K12" s="31">
        <v>13.4519</v>
      </c>
      <c r="L12" s="31">
        <v>10.9925</v>
      </c>
      <c r="M12" s="31">
        <v>4.765</v>
      </c>
      <c r="N12" s="31">
        <v>0.7693</v>
      </c>
      <c r="O12" s="31">
        <v>5.537</v>
      </c>
      <c r="P12" s="32">
        <v>1.4794</v>
      </c>
    </row>
    <row r="13" spans="2:16" ht="12.75">
      <c r="B13" s="79" t="s">
        <v>195</v>
      </c>
      <c r="C13" s="31">
        <v>8.2886</v>
      </c>
      <c r="D13" s="31">
        <v>2.6628</v>
      </c>
      <c r="E13" s="31">
        <v>1.2539</v>
      </c>
      <c r="F13" s="31">
        <v>1.4337</v>
      </c>
      <c r="G13" s="31">
        <v>1.828</v>
      </c>
      <c r="H13" s="31">
        <v>1.6278</v>
      </c>
      <c r="I13" s="31">
        <v>0.3118</v>
      </c>
      <c r="J13" s="31">
        <v>2.2981</v>
      </c>
      <c r="K13" s="31">
        <v>12.5212</v>
      </c>
      <c r="L13" s="31">
        <v>11.2474</v>
      </c>
      <c r="M13" s="31">
        <v>3.4888999999999992</v>
      </c>
      <c r="N13" s="31">
        <v>0.8005</v>
      </c>
      <c r="O13" s="31">
        <v>13.7769</v>
      </c>
      <c r="P13" s="32">
        <v>1.7405</v>
      </c>
    </row>
    <row r="14" spans="2:16" ht="12.75">
      <c r="B14" s="79" t="s">
        <v>292</v>
      </c>
      <c r="C14" s="31">
        <v>8.775</v>
      </c>
      <c r="D14" s="31">
        <v>2.694</v>
      </c>
      <c r="E14" s="31">
        <v>1.094</v>
      </c>
      <c r="F14" s="31">
        <v>1.1998</v>
      </c>
      <c r="G14" s="31">
        <v>1.2485</v>
      </c>
      <c r="H14" s="31">
        <v>1.8481</v>
      </c>
      <c r="I14" s="31">
        <v>0.3466</v>
      </c>
      <c r="J14" s="31">
        <v>2.3061</v>
      </c>
      <c r="K14" s="31">
        <v>8.8893</v>
      </c>
      <c r="L14" s="31">
        <v>9.973100000000002</v>
      </c>
      <c r="M14" s="31">
        <v>3.1562</v>
      </c>
      <c r="N14" s="31">
        <v>0.6271</v>
      </c>
      <c r="O14" s="31">
        <v>6.0672</v>
      </c>
      <c r="P14" s="32">
        <v>1.5358</v>
      </c>
    </row>
    <row r="15" spans="2:16" ht="12.75">
      <c r="B15" s="79" t="s">
        <v>8</v>
      </c>
      <c r="C15" s="31">
        <v>11.0201</v>
      </c>
      <c r="D15" s="31">
        <v>2.6725</v>
      </c>
      <c r="E15" s="31">
        <v>1.2427</v>
      </c>
      <c r="F15" s="31">
        <v>1.4714000000000003</v>
      </c>
      <c r="G15" s="31">
        <v>1.4317</v>
      </c>
      <c r="H15" s="31">
        <v>1.9671999999999994</v>
      </c>
      <c r="I15" s="31">
        <v>0.3132</v>
      </c>
      <c r="J15" s="31">
        <v>2.411</v>
      </c>
      <c r="K15" s="31">
        <v>10.4926</v>
      </c>
      <c r="L15" s="31">
        <v>11.0699</v>
      </c>
      <c r="M15" s="31">
        <v>3.203</v>
      </c>
      <c r="N15" s="31">
        <v>0.7405</v>
      </c>
      <c r="O15" s="31">
        <v>8.6612</v>
      </c>
      <c r="P15" s="32">
        <v>1.761</v>
      </c>
    </row>
    <row r="16" spans="2:16" ht="12.75">
      <c r="B16" s="79" t="s">
        <v>67</v>
      </c>
      <c r="C16" s="31">
        <v>8.6264</v>
      </c>
      <c r="D16" s="31">
        <v>2.8754</v>
      </c>
      <c r="E16" s="31">
        <v>1.0596</v>
      </c>
      <c r="F16" s="31">
        <v>1.1059</v>
      </c>
      <c r="G16" s="31">
        <v>0.7901</v>
      </c>
      <c r="H16" s="31">
        <v>1.7101</v>
      </c>
      <c r="I16" s="31">
        <v>0.2458</v>
      </c>
      <c r="J16" s="31">
        <v>2.0681</v>
      </c>
      <c r="K16" s="31">
        <v>10.9394</v>
      </c>
      <c r="L16" s="31">
        <v>9.63</v>
      </c>
      <c r="M16" s="31">
        <v>2.8402</v>
      </c>
      <c r="N16" s="31">
        <v>0.2835</v>
      </c>
      <c r="O16" s="31">
        <v>5.3781</v>
      </c>
      <c r="P16" s="32">
        <v>1.437</v>
      </c>
    </row>
    <row r="17" spans="2:16" ht="12.75">
      <c r="B17" s="79" t="s">
        <v>172</v>
      </c>
      <c r="C17" s="101">
        <v>8.4548</v>
      </c>
      <c r="D17" s="31">
        <v>3.5357</v>
      </c>
      <c r="E17" s="31">
        <v>1.0761999999999998</v>
      </c>
      <c r="F17" s="31">
        <v>1.1575</v>
      </c>
      <c r="G17" s="31">
        <v>1.6471</v>
      </c>
      <c r="H17" s="31">
        <v>1.5531</v>
      </c>
      <c r="I17" s="31">
        <v>0.2818</v>
      </c>
      <c r="J17" s="31">
        <v>2.0689</v>
      </c>
      <c r="K17" s="31">
        <v>8.683</v>
      </c>
      <c r="L17" s="31">
        <v>13.6854</v>
      </c>
      <c r="M17" s="31">
        <v>2.9637</v>
      </c>
      <c r="N17" s="31">
        <v>0.3823</v>
      </c>
      <c r="O17" s="31">
        <v>10.1232</v>
      </c>
      <c r="P17" s="32">
        <v>2.5803</v>
      </c>
    </row>
    <row r="18" spans="2:16" ht="12.75">
      <c r="B18" s="79" t="s">
        <v>170</v>
      </c>
      <c r="C18" s="31">
        <v>9.3964</v>
      </c>
      <c r="D18" s="31">
        <v>3.5845</v>
      </c>
      <c r="E18" s="31">
        <v>1.2503</v>
      </c>
      <c r="F18" s="31">
        <v>1.5455</v>
      </c>
      <c r="G18" s="31">
        <v>1.7141</v>
      </c>
      <c r="H18" s="31">
        <v>1.7336</v>
      </c>
      <c r="I18" s="31">
        <v>0.4173</v>
      </c>
      <c r="J18" s="31">
        <v>2.5373</v>
      </c>
      <c r="K18" s="31">
        <v>13.5632</v>
      </c>
      <c r="L18" s="31">
        <v>14.3317</v>
      </c>
      <c r="M18" s="31">
        <v>4.0506</v>
      </c>
      <c r="N18" s="31">
        <v>0.8317</v>
      </c>
      <c r="O18" s="31">
        <v>7.8996</v>
      </c>
      <c r="P18" s="32">
        <v>1.9176</v>
      </c>
    </row>
    <row r="19" spans="2:16" ht="12.75">
      <c r="B19" s="79" t="s">
        <v>59</v>
      </c>
      <c r="C19" s="31">
        <v>10.7999</v>
      </c>
      <c r="D19" s="31">
        <v>2.9637000000000007</v>
      </c>
      <c r="E19" s="31">
        <v>1.2894</v>
      </c>
      <c r="F19" s="31">
        <v>1.3985</v>
      </c>
      <c r="G19" s="31">
        <v>1.7871</v>
      </c>
      <c r="H19" s="31">
        <v>1.9237</v>
      </c>
      <c r="I19" s="31">
        <v>0.3857</v>
      </c>
      <c r="J19" s="31">
        <v>1.8717</v>
      </c>
      <c r="K19" s="31">
        <v>9.817099999999998</v>
      </c>
      <c r="L19" s="31">
        <v>10.222799999999998</v>
      </c>
      <c r="M19" s="31">
        <v>3.5929999999999995</v>
      </c>
      <c r="N19" s="31">
        <v>0.5005</v>
      </c>
      <c r="O19" s="31">
        <v>5.5215000000000005</v>
      </c>
      <c r="P19" s="32">
        <v>2.179</v>
      </c>
    </row>
    <row r="20" spans="2:16" ht="13.5" thickBot="1">
      <c r="B20" s="179" t="s">
        <v>6</v>
      </c>
      <c r="C20" s="188">
        <v>7.732</v>
      </c>
      <c r="D20" s="188">
        <v>2.7817</v>
      </c>
      <c r="E20" s="188">
        <v>1.0554</v>
      </c>
      <c r="F20" s="188">
        <v>1.1541</v>
      </c>
      <c r="G20" s="188">
        <v>5.1239</v>
      </c>
      <c r="H20" s="188">
        <v>2.6594</v>
      </c>
      <c r="I20" s="188">
        <v>0.295</v>
      </c>
      <c r="J20" s="188">
        <v>2.5186</v>
      </c>
      <c r="K20" s="188">
        <v>11.1853</v>
      </c>
      <c r="L20" s="188">
        <v>11.8712</v>
      </c>
      <c r="M20" s="188">
        <v>4.1598</v>
      </c>
      <c r="N20" s="188">
        <v>0.3902</v>
      </c>
      <c r="O20" s="188">
        <v>6.6168</v>
      </c>
      <c r="P20" s="190">
        <v>1.3402</v>
      </c>
    </row>
    <row r="21" spans="16:19" ht="12.75">
      <c r="P21" s="1"/>
      <c r="Q21" s="1"/>
      <c r="R21" s="1"/>
      <c r="S21" s="1"/>
    </row>
    <row r="22" spans="16:20" ht="12.75">
      <c r="P22" s="1"/>
      <c r="Q22" s="1"/>
      <c r="R22" s="1"/>
      <c r="S22" s="1"/>
      <c r="T22" s="1"/>
    </row>
    <row r="23" spans="16:26" ht="12.75">
      <c r="P23" s="1"/>
      <c r="Q23" s="1"/>
      <c r="R23" s="1"/>
      <c r="S23" s="1"/>
      <c r="T23" s="1"/>
      <c r="Z23" s="162"/>
    </row>
    <row r="24" spans="16:26" ht="12.75">
      <c r="P24" s="1"/>
      <c r="Q24" s="1"/>
      <c r="R24" s="1"/>
      <c r="S24" s="1"/>
      <c r="T24" s="1"/>
      <c r="Y24" s="127"/>
      <c r="Z24" s="127"/>
    </row>
    <row r="25" spans="2:21" ht="13.5" thickBot="1">
      <c r="B25" s="371" t="s">
        <v>88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24"/>
      <c r="N25" s="3"/>
      <c r="O25" s="3"/>
      <c r="P25" s="1"/>
      <c r="Q25" s="1"/>
      <c r="R25" s="1"/>
      <c r="S25" s="1"/>
      <c r="T25" s="1"/>
      <c r="U25" s="1"/>
    </row>
    <row r="26" spans="2:16" ht="36" customHeight="1">
      <c r="B26" s="182" t="s">
        <v>71</v>
      </c>
      <c r="C26" s="50" t="s">
        <v>4</v>
      </c>
      <c r="D26" s="50" t="s">
        <v>3</v>
      </c>
      <c r="E26" s="50" t="s">
        <v>244</v>
      </c>
      <c r="F26" s="50" t="s">
        <v>245</v>
      </c>
      <c r="G26" s="197" t="s">
        <v>246</v>
      </c>
      <c r="H26" s="200" t="s">
        <v>247</v>
      </c>
      <c r="I26" s="199" t="s">
        <v>248</v>
      </c>
      <c r="J26" s="200" t="s">
        <v>249</v>
      </c>
      <c r="K26" s="200" t="s">
        <v>5</v>
      </c>
      <c r="L26" s="200" t="s">
        <v>250</v>
      </c>
      <c r="M26" s="200" t="s">
        <v>251</v>
      </c>
      <c r="N26" s="201" t="s">
        <v>252</v>
      </c>
      <c r="O26" s="198" t="s">
        <v>181</v>
      </c>
      <c r="P26" s="198" t="s">
        <v>303</v>
      </c>
    </row>
    <row r="27" spans="2:16" ht="12.75">
      <c r="B27" s="79" t="s">
        <v>194</v>
      </c>
      <c r="C27" s="166">
        <f aca="true" t="shared" si="0" ref="C27:C42">(C5-$C$4)/$C$4</f>
        <v>0.5247310101172313</v>
      </c>
      <c r="D27" s="166">
        <f aca="true" t="shared" si="1" ref="D27:D42">(D5-$D$4)/$D$4</f>
        <v>0.03267799198320286</v>
      </c>
      <c r="E27" s="166">
        <f aca="true" t="shared" si="2" ref="E27:E42">(E5-$E$4)/$E$4</f>
        <v>0.09871450498848809</v>
      </c>
      <c r="F27" s="166">
        <f aca="true" t="shared" si="3" ref="F27:F42">(F5-$F$4)/$F$4</f>
        <v>0.13889656442847914</v>
      </c>
      <c r="G27" s="166">
        <f aca="true" t="shared" si="4" ref="G27:G42">(G5-$G$4)/$G$4</f>
        <v>0.7328562909958262</v>
      </c>
      <c r="H27" s="166">
        <f aca="true" t="shared" si="5" ref="H27:H42">(H5-$H$4)/$H$4</f>
        <v>0.02206708393516296</v>
      </c>
      <c r="I27" s="166">
        <f aca="true" t="shared" si="6" ref="I27:I42">(I5-$I$4)/$I$4</f>
        <v>0.06718014548566571</v>
      </c>
      <c r="J27" s="166">
        <f aca="true" t="shared" si="7" ref="J27:J42">(J5-$J$4)/$J$4</f>
        <v>0.07343608340888481</v>
      </c>
      <c r="K27" s="166">
        <f aca="true" t="shared" si="8" ref="K27:K42">(K5-$K$4)/$K$4</f>
        <v>0.35843994058741796</v>
      </c>
      <c r="L27" s="166">
        <f aca="true" t="shared" si="9" ref="L27:L42">(L5-$L$4)/$L$4</f>
        <v>0.05539198058077863</v>
      </c>
      <c r="M27" s="166">
        <f aca="true" t="shared" si="10" ref="M27:M42">(M5-$M$4)/$M$4</f>
        <v>0.13804762770405385</v>
      </c>
      <c r="N27" s="166">
        <f aca="true" t="shared" si="11" ref="N27:N42">(N5-$N$4)/$N$4</f>
        <v>1.4084105488239484</v>
      </c>
      <c r="O27" s="166">
        <f aca="true" t="shared" si="12" ref="O27:O42">(O5-$O$4)/$O$4</f>
        <v>1.0299596884662048</v>
      </c>
      <c r="P27" s="195">
        <f aca="true" t="shared" si="13" ref="P27:P42">(P5-$P$4)/$P$4</f>
        <v>0.00799412676401014</v>
      </c>
    </row>
    <row r="28" spans="2:16" ht="12.75">
      <c r="B28" s="79" t="s">
        <v>10</v>
      </c>
      <c r="C28" s="166">
        <f t="shared" si="0"/>
        <v>0.6651678175686524</v>
      </c>
      <c r="D28" s="166">
        <f t="shared" si="1"/>
        <v>0.03019660240503911</v>
      </c>
      <c r="E28" s="166">
        <f t="shared" si="2"/>
        <v>0.06724865694551041</v>
      </c>
      <c r="F28" s="166">
        <f t="shared" si="3"/>
        <v>0.11181726075343092</v>
      </c>
      <c r="G28" s="166">
        <f t="shared" si="4"/>
        <v>0.09585569469290403</v>
      </c>
      <c r="H28" s="166">
        <f t="shared" si="5"/>
        <v>0.09276199646926651</v>
      </c>
      <c r="I28" s="166">
        <f t="shared" si="6"/>
        <v>0.06718014548566546</v>
      </c>
      <c r="J28" s="166">
        <f t="shared" si="7"/>
        <v>0.04956180114838311</v>
      </c>
      <c r="K28" s="166">
        <f t="shared" si="8"/>
        <v>0.24465765895261374</v>
      </c>
      <c r="L28" s="166">
        <f t="shared" si="9"/>
        <v>0.11867301986874035</v>
      </c>
      <c r="M28" s="166">
        <f t="shared" si="10"/>
        <v>0.18527540447191412</v>
      </c>
      <c r="N28" s="166">
        <f t="shared" si="11"/>
        <v>1.3973627940128295</v>
      </c>
      <c r="O28" s="166">
        <f t="shared" si="12"/>
        <v>0.8510625807209113</v>
      </c>
      <c r="P28" s="195">
        <f t="shared" si="13"/>
        <v>0.06803165021616765</v>
      </c>
    </row>
    <row r="29" spans="2:16" ht="12.75">
      <c r="B29" s="79" t="s">
        <v>7</v>
      </c>
      <c r="C29" s="166">
        <f t="shared" si="0"/>
        <v>0.571041432471495</v>
      </c>
      <c r="D29" s="166">
        <f t="shared" si="1"/>
        <v>0.3219698415728192</v>
      </c>
      <c r="E29" s="166">
        <f t="shared" si="2"/>
        <v>0.012471220260936205</v>
      </c>
      <c r="F29" s="166">
        <f t="shared" si="3"/>
        <v>0.06788247213779117</v>
      </c>
      <c r="G29" s="166">
        <f t="shared" si="4"/>
        <v>0.88118664281455</v>
      </c>
      <c r="H29" s="166">
        <f t="shared" si="5"/>
        <v>0.5060985395602633</v>
      </c>
      <c r="I29" s="166">
        <f t="shared" si="6"/>
        <v>0.8677792041078306</v>
      </c>
      <c r="J29" s="166">
        <f t="shared" si="7"/>
        <v>0.11556361438501046</v>
      </c>
      <c r="K29" s="166">
        <f t="shared" si="8"/>
        <v>0.2064587226294858</v>
      </c>
      <c r="L29" s="166">
        <f t="shared" si="9"/>
        <v>0.42114312685426575</v>
      </c>
      <c r="M29" s="166">
        <f t="shared" si="10"/>
        <v>0.06438829303762945</v>
      </c>
      <c r="N29" s="166">
        <f t="shared" si="11"/>
        <v>2.284390591589451</v>
      </c>
      <c r="O29" s="166">
        <f t="shared" si="12"/>
        <v>0.37114007279558536</v>
      </c>
      <c r="P29" s="195">
        <f t="shared" si="13"/>
        <v>0.04021535198629588</v>
      </c>
    </row>
    <row r="30" spans="2:16" ht="12" customHeight="1">
      <c r="B30" s="79" t="s">
        <v>269</v>
      </c>
      <c r="C30" s="166">
        <f t="shared" si="0"/>
        <v>0.465011241368235</v>
      </c>
      <c r="D30" s="166">
        <f t="shared" si="1"/>
        <v>0.17304829165871352</v>
      </c>
      <c r="E30" s="166">
        <f t="shared" si="2"/>
        <v>0.05209132770529549</v>
      </c>
      <c r="F30" s="166">
        <f t="shared" si="3"/>
        <v>0.12996223634521487</v>
      </c>
      <c r="G30" s="166">
        <f t="shared" si="4"/>
        <v>0.7848837209302327</v>
      </c>
      <c r="H30" s="166">
        <f t="shared" si="5"/>
        <v>0.2505215856202857</v>
      </c>
      <c r="I30" s="166">
        <f t="shared" si="6"/>
        <v>0.38125802310654683</v>
      </c>
      <c r="J30" s="166">
        <f t="shared" si="7"/>
        <v>0.30329404653973996</v>
      </c>
      <c r="K30" s="166">
        <f t="shared" si="8"/>
        <v>0.08702266302525032</v>
      </c>
      <c r="L30" s="166">
        <f t="shared" si="9"/>
        <v>0.2773869459678143</v>
      </c>
      <c r="M30" s="166">
        <f t="shared" si="10"/>
        <v>0.38378476640610765</v>
      </c>
      <c r="N30" s="166">
        <f t="shared" si="11"/>
        <v>0.5552387740555951</v>
      </c>
      <c r="O30" s="166">
        <f t="shared" si="12"/>
        <v>0.43037454502759187</v>
      </c>
      <c r="P30" s="195">
        <f t="shared" si="13"/>
        <v>0.1700791255404192</v>
      </c>
    </row>
    <row r="31" spans="2:16" ht="12.75">
      <c r="B31" s="79" t="s">
        <v>160</v>
      </c>
      <c r="C31" s="166">
        <f t="shared" si="0"/>
        <v>1.227457041914244</v>
      </c>
      <c r="D31" s="166">
        <f t="shared" si="1"/>
        <v>0.24466501240694816</v>
      </c>
      <c r="E31" s="166">
        <f t="shared" si="2"/>
        <v>0.013430544896392952</v>
      </c>
      <c r="F31" s="166">
        <f t="shared" si="3"/>
        <v>0.23063461361333695</v>
      </c>
      <c r="G31" s="166">
        <f t="shared" si="4"/>
        <v>1.7833929636255217</v>
      </c>
      <c r="H31" s="166">
        <f t="shared" si="5"/>
        <v>0.46437168993740974</v>
      </c>
      <c r="I31" s="166">
        <f t="shared" si="6"/>
        <v>0.32605905006418495</v>
      </c>
      <c r="J31" s="166">
        <f t="shared" si="7"/>
        <v>0.2721668177697189</v>
      </c>
      <c r="K31" s="166">
        <f t="shared" si="8"/>
        <v>0.050572564802836485</v>
      </c>
      <c r="L31" s="166">
        <f t="shared" si="9"/>
        <v>0.4150633821810661</v>
      </c>
      <c r="M31" s="166">
        <f t="shared" si="10"/>
        <v>0.2174877295037267</v>
      </c>
      <c r="N31" s="166">
        <f t="shared" si="11"/>
        <v>1.8082679971489666</v>
      </c>
      <c r="O31" s="166">
        <f t="shared" si="12"/>
        <v>0.11285272592070791</v>
      </c>
      <c r="P31" s="195">
        <f t="shared" si="13"/>
        <v>0.23884493025532258</v>
      </c>
    </row>
    <row r="32" spans="2:16" ht="12.75">
      <c r="B32" s="79" t="s">
        <v>11</v>
      </c>
      <c r="C32" s="166">
        <f t="shared" si="0"/>
        <v>1.2357274771157858</v>
      </c>
      <c r="D32" s="166">
        <f t="shared" si="1"/>
        <v>0.006337087230387459</v>
      </c>
      <c r="E32" s="166">
        <f t="shared" si="2"/>
        <v>0.008346124328472688</v>
      </c>
      <c r="F32" s="166">
        <f t="shared" si="3"/>
        <v>0.349451966473243</v>
      </c>
      <c r="G32" s="166">
        <f t="shared" si="4"/>
        <v>0.5152057245080501</v>
      </c>
      <c r="H32" s="166">
        <f t="shared" si="5"/>
        <v>0.9150216658642272</v>
      </c>
      <c r="I32" s="166">
        <f t="shared" si="6"/>
        <v>0.012836970474967919</v>
      </c>
      <c r="J32" s="166">
        <f t="shared" si="7"/>
        <v>0.8862496222423693</v>
      </c>
      <c r="K32" s="166">
        <f t="shared" si="8"/>
        <v>1.0756312586842987</v>
      </c>
      <c r="L32" s="166">
        <f t="shared" si="9"/>
        <v>0.04863795738559744</v>
      </c>
      <c r="M32" s="166">
        <f t="shared" si="10"/>
        <v>0.18342119614615512</v>
      </c>
      <c r="N32" s="166">
        <f t="shared" si="11"/>
        <v>2.0734141126158234</v>
      </c>
      <c r="O32" s="166">
        <f t="shared" si="12"/>
        <v>2.5928926460803883</v>
      </c>
      <c r="P32" s="195">
        <f t="shared" si="13"/>
        <v>0.23427685781874533</v>
      </c>
    </row>
    <row r="33" spans="2:16" ht="12.75">
      <c r="B33" s="79" t="s">
        <v>163</v>
      </c>
      <c r="C33" s="166">
        <f t="shared" si="0"/>
        <v>0.5653806006102456</v>
      </c>
      <c r="D33" s="166">
        <f t="shared" si="1"/>
        <v>0.044054208818477214</v>
      </c>
      <c r="E33" s="166">
        <f t="shared" si="2"/>
        <v>0.06408288564850342</v>
      </c>
      <c r="F33" s="166">
        <f t="shared" si="3"/>
        <v>0.06309293543336056</v>
      </c>
      <c r="G33" s="166">
        <f t="shared" si="4"/>
        <v>0.8012820512820513</v>
      </c>
      <c r="H33" s="166">
        <f t="shared" si="5"/>
        <v>0.027764403787514016</v>
      </c>
      <c r="I33" s="166">
        <f t="shared" si="6"/>
        <v>0.062473256311510496</v>
      </c>
      <c r="J33" s="166">
        <f t="shared" si="7"/>
        <v>0.04267150196433968</v>
      </c>
      <c r="K33" s="166">
        <f t="shared" si="8"/>
        <v>0.12673087058598054</v>
      </c>
      <c r="L33" s="166">
        <f t="shared" si="9"/>
        <v>0.055335790703946765</v>
      </c>
      <c r="M33" s="166">
        <f t="shared" si="10"/>
        <v>0.07009634611888733</v>
      </c>
      <c r="N33" s="166">
        <f t="shared" si="11"/>
        <v>0.03492516037063426</v>
      </c>
      <c r="O33" s="166">
        <f t="shared" si="12"/>
        <v>0.1285468279128019</v>
      </c>
      <c r="P33" s="195">
        <f t="shared" si="13"/>
        <v>0.03850232482257925</v>
      </c>
    </row>
    <row r="34" spans="2:16" ht="12.75">
      <c r="B34" s="79" t="s">
        <v>9</v>
      </c>
      <c r="C34" s="166">
        <f t="shared" si="0"/>
        <v>0.046531234944596066</v>
      </c>
      <c r="D34" s="166">
        <f t="shared" si="1"/>
        <v>0.07745753006298915</v>
      </c>
      <c r="E34" s="166">
        <f t="shared" si="2"/>
        <v>0.008537989255563995</v>
      </c>
      <c r="F34" s="166">
        <f t="shared" si="3"/>
        <v>0.005618494980197102</v>
      </c>
      <c r="G34" s="166">
        <f t="shared" si="4"/>
        <v>0.9697376267143709</v>
      </c>
      <c r="H34" s="166">
        <f t="shared" si="5"/>
        <v>0.33148772267693793</v>
      </c>
      <c r="I34" s="166">
        <f t="shared" si="6"/>
        <v>0.9293966623876767</v>
      </c>
      <c r="J34" s="166">
        <f t="shared" si="7"/>
        <v>0.7239649440918706</v>
      </c>
      <c r="K34" s="166">
        <f t="shared" si="8"/>
        <v>0.611314742944756</v>
      </c>
      <c r="L34" s="166">
        <f t="shared" si="9"/>
        <v>0.23533444214690272</v>
      </c>
      <c r="M34" s="166">
        <f t="shared" si="10"/>
        <v>0.7324122886747861</v>
      </c>
      <c r="N34" s="166">
        <f t="shared" si="11"/>
        <v>1.7416250890947966</v>
      </c>
      <c r="O34" s="166">
        <f t="shared" si="12"/>
        <v>0.08351923603772848</v>
      </c>
      <c r="P34" s="195">
        <f t="shared" si="13"/>
        <v>0.20678685047720047</v>
      </c>
    </row>
    <row r="35" spans="1:16" ht="12.75">
      <c r="A35" s="8"/>
      <c r="B35" s="79" t="s">
        <v>195</v>
      </c>
      <c r="C35" s="166">
        <f t="shared" si="0"/>
        <v>0.6638429420266582</v>
      </c>
      <c r="D35" s="166">
        <f t="shared" si="1"/>
        <v>0.016529872112998625</v>
      </c>
      <c r="E35" s="166">
        <f t="shared" si="2"/>
        <v>0.20289716039907907</v>
      </c>
      <c r="F35" s="166">
        <f t="shared" si="3"/>
        <v>0.32053053329649056</v>
      </c>
      <c r="G35" s="166">
        <f t="shared" si="4"/>
        <v>1.72510435301133</v>
      </c>
      <c r="H35" s="166">
        <f t="shared" si="5"/>
        <v>0.30621088107847855</v>
      </c>
      <c r="I35" s="166">
        <f t="shared" si="6"/>
        <v>0.334189131364998</v>
      </c>
      <c r="J35" s="166">
        <f t="shared" si="7"/>
        <v>0.38899969779389526</v>
      </c>
      <c r="K35" s="166">
        <f t="shared" si="8"/>
        <v>0.499832303195822</v>
      </c>
      <c r="L35" s="166">
        <f t="shared" si="9"/>
        <v>0.2639800413557494</v>
      </c>
      <c r="M35" s="166">
        <f t="shared" si="10"/>
        <v>0.2684602799490998</v>
      </c>
      <c r="N35" s="166">
        <f t="shared" si="11"/>
        <v>1.8528153955808981</v>
      </c>
      <c r="O35" s="166">
        <f t="shared" si="12"/>
        <v>1.695961019138194</v>
      </c>
      <c r="P35" s="195">
        <f t="shared" si="13"/>
        <v>0.4197732278326127</v>
      </c>
    </row>
    <row r="36" spans="1:16" ht="13.5" customHeight="1">
      <c r="A36" s="8"/>
      <c r="B36" s="79" t="s">
        <v>292</v>
      </c>
      <c r="C36" s="166">
        <f t="shared" si="0"/>
        <v>0.761482254697286</v>
      </c>
      <c r="D36" s="166">
        <f t="shared" si="1"/>
        <v>0.02844054208818477</v>
      </c>
      <c r="E36" s="166">
        <f t="shared" si="2"/>
        <v>0.04950115118956264</v>
      </c>
      <c r="F36" s="166">
        <f t="shared" si="3"/>
        <v>0.10509348807221135</v>
      </c>
      <c r="G36" s="166">
        <f t="shared" si="4"/>
        <v>0.8612104949314252</v>
      </c>
      <c r="H36" s="166">
        <f t="shared" si="5"/>
        <v>0.48298828438452907</v>
      </c>
      <c r="I36" s="166">
        <f t="shared" si="6"/>
        <v>0.48309798887462574</v>
      </c>
      <c r="J36" s="166">
        <f t="shared" si="7"/>
        <v>0.39383499546690826</v>
      </c>
      <c r="K36" s="166">
        <f t="shared" si="8"/>
        <v>0.06479085812850374</v>
      </c>
      <c r="L36" s="166">
        <f t="shared" si="9"/>
        <v>0.12077452126224958</v>
      </c>
      <c r="M36" s="166">
        <f t="shared" si="10"/>
        <v>0.14750045446282492</v>
      </c>
      <c r="N36" s="166">
        <f t="shared" si="11"/>
        <v>1.2348538845331432</v>
      </c>
      <c r="O36" s="166">
        <f t="shared" si="12"/>
        <v>0.1872725137959375</v>
      </c>
      <c r="P36" s="195">
        <f t="shared" si="13"/>
        <v>0.2527938657312995</v>
      </c>
    </row>
    <row r="37" spans="1:16" ht="12.75">
      <c r="A37" s="8"/>
      <c r="B37" s="79" t="s">
        <v>8</v>
      </c>
      <c r="C37" s="166">
        <f t="shared" si="0"/>
        <v>1.2121607515657618</v>
      </c>
      <c r="D37" s="166">
        <f t="shared" si="1"/>
        <v>0.020232868868104575</v>
      </c>
      <c r="E37" s="166">
        <f t="shared" si="2"/>
        <v>0.19215272448196463</v>
      </c>
      <c r="F37" s="166">
        <f t="shared" si="3"/>
        <v>0.3552546744036107</v>
      </c>
      <c r="G37" s="166">
        <f t="shared" si="4"/>
        <v>1.1343172331544427</v>
      </c>
      <c r="H37" s="166">
        <f t="shared" si="5"/>
        <v>0.5785588188091795</v>
      </c>
      <c r="I37" s="166">
        <f t="shared" si="6"/>
        <v>0.3401797175866495</v>
      </c>
      <c r="J37" s="166">
        <f t="shared" si="7"/>
        <v>0.45723783620429126</v>
      </c>
      <c r="K37" s="166">
        <f t="shared" si="8"/>
        <v>0.2568396339418331</v>
      </c>
      <c r="L37" s="166">
        <f t="shared" si="9"/>
        <v>0.24403263508046388</v>
      </c>
      <c r="M37" s="166">
        <f t="shared" si="10"/>
        <v>0.16451554262861284</v>
      </c>
      <c r="N37" s="166">
        <f t="shared" si="11"/>
        <v>1.6389878831076266</v>
      </c>
      <c r="O37" s="166">
        <f t="shared" si="12"/>
        <v>0.6948847403232749</v>
      </c>
      <c r="P37" s="195">
        <f t="shared" si="13"/>
        <v>0.43649563585936857</v>
      </c>
    </row>
    <row r="38" spans="1:16" ht="12.75">
      <c r="A38" s="8"/>
      <c r="B38" s="79" t="s">
        <v>67</v>
      </c>
      <c r="C38" s="166">
        <f t="shared" si="0"/>
        <v>0.7316524811305605</v>
      </c>
      <c r="D38" s="166">
        <f t="shared" si="1"/>
        <v>0.09769039893109373</v>
      </c>
      <c r="E38" s="166">
        <f t="shared" si="2"/>
        <v>0.01650038372985428</v>
      </c>
      <c r="F38" s="166">
        <f t="shared" si="3"/>
        <v>0.01860550796721009</v>
      </c>
      <c r="G38" s="166">
        <f t="shared" si="4"/>
        <v>0.17784734645199773</v>
      </c>
      <c r="H38" s="166">
        <f t="shared" si="5"/>
        <v>0.37225164500080243</v>
      </c>
      <c r="I38" s="166">
        <f t="shared" si="6"/>
        <v>0.051775780915703895</v>
      </c>
      <c r="J38" s="166">
        <f t="shared" si="7"/>
        <v>0.24998488969477167</v>
      </c>
      <c r="K38" s="166">
        <f t="shared" si="8"/>
        <v>0.31035887116094096</v>
      </c>
      <c r="L38" s="166">
        <f t="shared" si="9"/>
        <v>0.08221702778027513</v>
      </c>
      <c r="M38" s="166">
        <f t="shared" si="10"/>
        <v>0.032612252317760285</v>
      </c>
      <c r="N38" s="166">
        <f t="shared" si="11"/>
        <v>0.010334996436207975</v>
      </c>
      <c r="O38" s="166">
        <f t="shared" si="12"/>
        <v>0.05242456263942703</v>
      </c>
      <c r="P38" s="195">
        <f t="shared" si="13"/>
        <v>0.17220001631454446</v>
      </c>
    </row>
    <row r="39" spans="1:16" ht="12.75">
      <c r="A39" s="8"/>
      <c r="B39" s="79" t="s">
        <v>172</v>
      </c>
      <c r="C39" s="166">
        <f t="shared" si="0"/>
        <v>0.6972057170387025</v>
      </c>
      <c r="D39" s="166">
        <f t="shared" si="1"/>
        <v>0.34976140484825347</v>
      </c>
      <c r="E39" s="166">
        <f t="shared" si="2"/>
        <v>0.03242517267843422</v>
      </c>
      <c r="F39" s="166">
        <f t="shared" si="3"/>
        <v>0.06613244911117239</v>
      </c>
      <c r="G39" s="166">
        <f t="shared" si="4"/>
        <v>1.4554263565891474</v>
      </c>
      <c r="H39" s="166">
        <f t="shared" si="5"/>
        <v>0.24626865671641787</v>
      </c>
      <c r="I39" s="166">
        <f t="shared" si="6"/>
        <v>0.2058194266153188</v>
      </c>
      <c r="J39" s="166">
        <f t="shared" si="7"/>
        <v>0.25046841946207316</v>
      </c>
      <c r="K39" s="166">
        <f t="shared" si="8"/>
        <v>0.04007953619855302</v>
      </c>
      <c r="L39" s="166">
        <f t="shared" si="9"/>
        <v>0.5379618807875571</v>
      </c>
      <c r="M39" s="166">
        <f t="shared" si="10"/>
        <v>0.07751317942192314</v>
      </c>
      <c r="N39" s="166">
        <f t="shared" si="11"/>
        <v>0.3624376336421951</v>
      </c>
      <c r="O39" s="166">
        <f t="shared" si="12"/>
        <v>0.9809792180345194</v>
      </c>
      <c r="P39" s="195">
        <f t="shared" si="13"/>
        <v>1.1048209478750304</v>
      </c>
    </row>
    <row r="40" spans="1:16" ht="12.75">
      <c r="A40" s="8"/>
      <c r="B40" s="79" t="s">
        <v>170</v>
      </c>
      <c r="C40" s="166">
        <f t="shared" si="0"/>
        <v>0.8862212943632567</v>
      </c>
      <c r="D40" s="166">
        <f t="shared" si="1"/>
        <v>0.36839091429662146</v>
      </c>
      <c r="E40" s="166">
        <f t="shared" si="2"/>
        <v>0.19944359171143514</v>
      </c>
      <c r="F40" s="166">
        <f t="shared" si="3"/>
        <v>0.4235055724417426</v>
      </c>
      <c r="G40" s="166">
        <f t="shared" si="4"/>
        <v>1.5553070960047704</v>
      </c>
      <c r="H40" s="166">
        <f t="shared" si="5"/>
        <v>0.39110897127266897</v>
      </c>
      <c r="I40" s="166">
        <f t="shared" si="6"/>
        <v>0.7856225930680361</v>
      </c>
      <c r="J40" s="166">
        <f t="shared" si="7"/>
        <v>0.533575098216984</v>
      </c>
      <c r="K40" s="166">
        <f t="shared" si="8"/>
        <v>0.6246466388769106</v>
      </c>
      <c r="L40" s="166">
        <f t="shared" si="9"/>
        <v>0.6105929155803289</v>
      </c>
      <c r="M40" s="166">
        <f t="shared" si="10"/>
        <v>0.47267769496455186</v>
      </c>
      <c r="N40" s="166">
        <f t="shared" si="11"/>
        <v>1.964005702066999</v>
      </c>
      <c r="O40" s="166">
        <f t="shared" si="12"/>
        <v>0.5458494775155572</v>
      </c>
      <c r="P40" s="195">
        <f t="shared" si="13"/>
        <v>0.564238518639367</v>
      </c>
    </row>
    <row r="41" spans="1:16" ht="12.75">
      <c r="A41" s="8"/>
      <c r="B41" s="79" t="s">
        <v>59</v>
      </c>
      <c r="C41" s="166">
        <f t="shared" si="0"/>
        <v>1.1679580857555802</v>
      </c>
      <c r="D41" s="166">
        <f t="shared" si="1"/>
        <v>0.13139912196984185</v>
      </c>
      <c r="E41" s="166">
        <f t="shared" si="2"/>
        <v>0.23695318495778983</v>
      </c>
      <c r="F41" s="166">
        <f t="shared" si="3"/>
        <v>0.28810905406650084</v>
      </c>
      <c r="G41" s="166">
        <f t="shared" si="4"/>
        <v>1.6641323792486582</v>
      </c>
      <c r="H41" s="166">
        <f t="shared" si="5"/>
        <v>0.5436527042208313</v>
      </c>
      <c r="I41" s="166">
        <f t="shared" si="6"/>
        <v>0.6504065040650406</v>
      </c>
      <c r="J41" s="166">
        <f t="shared" si="7"/>
        <v>0.1312783318223027</v>
      </c>
      <c r="K41" s="166">
        <f t="shared" si="8"/>
        <v>0.17592592592592574</v>
      </c>
      <c r="L41" s="166">
        <f t="shared" si="9"/>
        <v>0.14883574575204497</v>
      </c>
      <c r="M41" s="166">
        <f t="shared" si="10"/>
        <v>0.3063079440101797</v>
      </c>
      <c r="N41" s="166">
        <f t="shared" si="11"/>
        <v>0.78367783321454</v>
      </c>
      <c r="O41" s="166">
        <f t="shared" si="12"/>
        <v>0.08048608665022909</v>
      </c>
      <c r="P41" s="195">
        <f t="shared" si="13"/>
        <v>0.7774696141610244</v>
      </c>
    </row>
    <row r="42" spans="1:16" ht="13.5" thickBot="1">
      <c r="A42" s="8"/>
      <c r="B42" s="179" t="s">
        <v>6</v>
      </c>
      <c r="C42" s="165">
        <f t="shared" si="0"/>
        <v>0.5521117713184519</v>
      </c>
      <c r="D42" s="165">
        <f t="shared" si="1"/>
        <v>0.06192021378125593</v>
      </c>
      <c r="E42" s="165">
        <f t="shared" si="2"/>
        <v>0.012471220260936205</v>
      </c>
      <c r="F42" s="165">
        <f t="shared" si="3"/>
        <v>0.06300082895827556</v>
      </c>
      <c r="G42" s="165">
        <f t="shared" si="4"/>
        <v>6.638491353607633</v>
      </c>
      <c r="H42" s="165">
        <f t="shared" si="5"/>
        <v>1.1340073824426258</v>
      </c>
      <c r="I42" s="165">
        <f t="shared" si="6"/>
        <v>0.26230209670517757</v>
      </c>
      <c r="J42" s="165">
        <f t="shared" si="7"/>
        <v>0.5222725899063161</v>
      </c>
      <c r="K42" s="165">
        <f t="shared" si="8"/>
        <v>0.3398136169804993</v>
      </c>
      <c r="L42" s="165">
        <f t="shared" si="9"/>
        <v>0.3340825316910904</v>
      </c>
      <c r="M42" s="165">
        <f t="shared" si="10"/>
        <v>0.5123795673513905</v>
      </c>
      <c r="N42" s="165">
        <f t="shared" si="11"/>
        <v>0.39059158945117595</v>
      </c>
      <c r="O42" s="165">
        <f t="shared" si="12"/>
        <v>0.2948221204649524</v>
      </c>
      <c r="P42" s="196">
        <f t="shared" si="13"/>
        <v>0.09323762133942415</v>
      </c>
    </row>
    <row r="43" spans="1:21" ht="12.75">
      <c r="A43" s="8"/>
      <c r="Q43" s="1"/>
      <c r="T43" s="1"/>
      <c r="U43" s="1"/>
    </row>
    <row r="44" spans="1:21" ht="12.75">
      <c r="A44" s="8"/>
      <c r="Q44" s="1"/>
      <c r="T44" s="1"/>
      <c r="U44" s="1"/>
    </row>
    <row r="45" spans="1:21" ht="12.75">
      <c r="A45" s="8"/>
      <c r="Q45" s="1"/>
      <c r="T45" s="1"/>
      <c r="U45" s="1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"/>
      <c r="O46" s="1"/>
      <c r="Q46" s="1"/>
      <c r="T46" s="1"/>
      <c r="U46" s="1"/>
    </row>
    <row r="47" spans="1:21" ht="36.75" customHeight="1" thickBot="1">
      <c r="A47" s="8"/>
      <c r="B47" s="370" t="s">
        <v>254</v>
      </c>
      <c r="C47" s="370"/>
      <c r="D47" s="47"/>
      <c r="E47" s="47"/>
      <c r="F47" s="47"/>
      <c r="I47" s="8"/>
      <c r="M47" s="8"/>
      <c r="Q47" s="1"/>
      <c r="T47" s="1"/>
      <c r="U47" s="1"/>
    </row>
    <row r="48" spans="1:21" ht="12.75">
      <c r="A48" s="8"/>
      <c r="B48" s="63" t="s">
        <v>71</v>
      </c>
      <c r="C48" s="64" t="s">
        <v>31</v>
      </c>
      <c r="D48" s="8"/>
      <c r="E48" s="8"/>
      <c r="I48" s="8"/>
      <c r="M48" s="8"/>
      <c r="Q48" s="1"/>
      <c r="T48" s="1"/>
      <c r="U48" s="1"/>
    </row>
    <row r="49" spans="1:21" ht="12.75">
      <c r="A49" s="8"/>
      <c r="B49" s="79" t="s">
        <v>9</v>
      </c>
      <c r="C49" s="55">
        <v>5</v>
      </c>
      <c r="D49" s="8"/>
      <c r="E49" s="8"/>
      <c r="I49" s="8"/>
      <c r="M49" s="8"/>
      <c r="Q49" s="1"/>
      <c r="R49" s="1"/>
      <c r="S49" s="1"/>
      <c r="T49" s="1"/>
      <c r="U49" s="1"/>
    </row>
    <row r="50" spans="1:21" ht="15" customHeight="1">
      <c r="A50" s="8"/>
      <c r="B50" s="79" t="s">
        <v>269</v>
      </c>
      <c r="C50" s="55">
        <v>47</v>
      </c>
      <c r="D50" s="8"/>
      <c r="E50" s="8"/>
      <c r="I50" s="8"/>
      <c r="M50" s="8"/>
      <c r="Q50" s="1"/>
      <c r="R50" s="1"/>
      <c r="S50" s="1"/>
      <c r="T50" s="1"/>
      <c r="U50" s="1"/>
    </row>
    <row r="51" spans="1:16" s="1" customFormat="1" ht="13.5" customHeight="1">
      <c r="A51" s="8"/>
      <c r="B51" s="79" t="s">
        <v>194</v>
      </c>
      <c r="C51" s="55">
        <v>52</v>
      </c>
      <c r="D51" s="8"/>
      <c r="E51" s="8"/>
      <c r="F51" s="7"/>
      <c r="G51" s="7"/>
      <c r="H51" s="7"/>
      <c r="I51" s="8"/>
      <c r="J51" s="7"/>
      <c r="K51" s="7"/>
      <c r="L51" s="7"/>
      <c r="M51" s="8"/>
      <c r="N51"/>
      <c r="O51"/>
      <c r="P51"/>
    </row>
    <row r="52" spans="1:16" s="1" customFormat="1" ht="12.75">
      <c r="A52" s="8"/>
      <c r="B52" s="79" t="s">
        <v>6</v>
      </c>
      <c r="C52" s="55">
        <v>55</v>
      </c>
      <c r="D52" s="8"/>
      <c r="E52" s="8"/>
      <c r="F52" s="7"/>
      <c r="G52" s="7"/>
      <c r="H52" s="7"/>
      <c r="I52" s="8"/>
      <c r="J52" s="7"/>
      <c r="K52" s="7"/>
      <c r="L52" s="7"/>
      <c r="M52" s="8"/>
      <c r="N52"/>
      <c r="O52"/>
      <c r="P52"/>
    </row>
    <row r="53" spans="1:16" s="1" customFormat="1" ht="12.75">
      <c r="A53" s="8"/>
      <c r="B53" s="79" t="s">
        <v>7</v>
      </c>
      <c r="C53" s="55">
        <v>57</v>
      </c>
      <c r="D53" s="8"/>
      <c r="E53" s="8"/>
      <c r="F53" s="7"/>
      <c r="G53" s="7"/>
      <c r="H53" s="7"/>
      <c r="I53" s="8"/>
      <c r="J53" s="7"/>
      <c r="K53" s="7"/>
      <c r="L53" s="7"/>
      <c r="M53" s="8"/>
      <c r="N53"/>
      <c r="O53"/>
      <c r="P53"/>
    </row>
    <row r="54" spans="2:21" ht="12.75">
      <c r="B54" s="79" t="s">
        <v>163</v>
      </c>
      <c r="C54" s="55">
        <v>57</v>
      </c>
      <c r="D54" s="8"/>
      <c r="E54" s="8"/>
      <c r="I54" s="8"/>
      <c r="M54" s="8"/>
      <c r="T54" s="1"/>
      <c r="U54" s="1"/>
    </row>
    <row r="55" spans="2:21" ht="12.75">
      <c r="B55" s="79" t="s">
        <v>195</v>
      </c>
      <c r="C55" s="55">
        <v>66</v>
      </c>
      <c r="D55" s="8"/>
      <c r="E55" s="8"/>
      <c r="I55" s="8"/>
      <c r="M55" s="8"/>
      <c r="T55" s="1"/>
      <c r="U55" s="1"/>
    </row>
    <row r="56" spans="2:21" ht="12.75">
      <c r="B56" s="79" t="s">
        <v>10</v>
      </c>
      <c r="C56" s="55">
        <v>67</v>
      </c>
      <c r="D56" s="8"/>
      <c r="E56" s="8"/>
      <c r="I56" s="8"/>
      <c r="M56" s="8"/>
      <c r="P56" s="1"/>
      <c r="T56" s="1"/>
      <c r="U56" s="1"/>
    </row>
    <row r="57" spans="2:21" ht="12.75">
      <c r="B57" s="79" t="s">
        <v>172</v>
      </c>
      <c r="C57" s="55">
        <v>70</v>
      </c>
      <c r="D57" s="8"/>
      <c r="E57" s="8"/>
      <c r="I57" s="8"/>
      <c r="M57" s="8"/>
      <c r="P57" s="1"/>
      <c r="T57" s="1"/>
      <c r="U57" s="1"/>
    </row>
    <row r="58" spans="2:21" ht="12.75">
      <c r="B58" s="79" t="s">
        <v>67</v>
      </c>
      <c r="C58" s="55">
        <v>73</v>
      </c>
      <c r="D58" s="8"/>
      <c r="E58" s="8"/>
      <c r="I58" s="8"/>
      <c r="M58" s="8"/>
      <c r="P58" s="1"/>
      <c r="T58" s="1"/>
      <c r="U58" s="1"/>
    </row>
    <row r="59" spans="2:16" ht="12.75">
      <c r="B59" s="79" t="s">
        <v>292</v>
      </c>
      <c r="C59" s="55">
        <v>76</v>
      </c>
      <c r="D59" s="8"/>
      <c r="E59" s="8"/>
      <c r="I59" s="8"/>
      <c r="M59" s="8"/>
      <c r="P59" s="1"/>
    </row>
    <row r="60" spans="2:16" ht="12.75">
      <c r="B60" s="79" t="s">
        <v>170</v>
      </c>
      <c r="C60" s="55">
        <v>89</v>
      </c>
      <c r="D60" s="8"/>
      <c r="E60" s="8"/>
      <c r="I60" s="8"/>
      <c r="M60" s="8"/>
      <c r="P60" s="1"/>
    </row>
    <row r="61" spans="2:13" ht="12.75">
      <c r="B61" s="79" t="s">
        <v>59</v>
      </c>
      <c r="C61" s="55">
        <v>117</v>
      </c>
      <c r="D61" s="8"/>
      <c r="E61" s="8"/>
      <c r="I61" s="8"/>
      <c r="M61" s="8"/>
    </row>
    <row r="62" spans="2:13" ht="12.75">
      <c r="B62" s="79" t="s">
        <v>8</v>
      </c>
      <c r="C62" s="55">
        <v>121</v>
      </c>
      <c r="D62" s="8"/>
      <c r="E62" s="8"/>
      <c r="I62" s="8"/>
      <c r="M62" s="8"/>
    </row>
    <row r="63" spans="2:13" ht="12.75">
      <c r="B63" s="79" t="s">
        <v>160</v>
      </c>
      <c r="C63" s="55">
        <v>123</v>
      </c>
      <c r="D63" s="8"/>
      <c r="E63" s="8"/>
      <c r="I63" s="8"/>
      <c r="M63" s="8"/>
    </row>
    <row r="64" spans="2:15" ht="13.5" thickBot="1">
      <c r="B64" s="179" t="s">
        <v>11</v>
      </c>
      <c r="C64" s="187">
        <v>124</v>
      </c>
      <c r="D64" s="8"/>
      <c r="E64" s="8"/>
      <c r="F64" s="8"/>
      <c r="G64" s="8"/>
      <c r="H64" s="8"/>
      <c r="I64" s="8"/>
      <c r="M64" s="8"/>
      <c r="N64" s="1"/>
      <c r="O64" s="1"/>
    </row>
    <row r="65" ht="12.75">
      <c r="D65" s="8"/>
    </row>
    <row r="66" ht="13.5" customHeight="1">
      <c r="D66" s="8"/>
    </row>
    <row r="67" ht="12.75">
      <c r="D67" s="8"/>
    </row>
    <row r="68" spans="2:4" ht="24.75" customHeight="1" thickBot="1">
      <c r="B68" s="370" t="s">
        <v>255</v>
      </c>
      <c r="C68" s="370"/>
      <c r="D68" s="8"/>
    </row>
    <row r="69" spans="2:4" ht="12.75">
      <c r="B69" s="63" t="s">
        <v>71</v>
      </c>
      <c r="C69" s="64" t="s">
        <v>31</v>
      </c>
      <c r="D69" s="8"/>
    </row>
    <row r="70" spans="2:4" ht="12.75">
      <c r="B70" s="79" t="s">
        <v>11</v>
      </c>
      <c r="C70" s="105">
        <v>1</v>
      </c>
      <c r="D70" s="8"/>
    </row>
    <row r="71" spans="2:4" ht="12.75">
      <c r="B71" s="79" t="s">
        <v>195</v>
      </c>
      <c r="C71" s="105">
        <v>2</v>
      </c>
      <c r="D71" s="8"/>
    </row>
    <row r="72" spans="2:4" ht="12.75">
      <c r="B72" s="79" t="s">
        <v>8</v>
      </c>
      <c r="C72" s="105">
        <v>2</v>
      </c>
      <c r="D72" s="8"/>
    </row>
    <row r="73" spans="2:4" ht="12.75">
      <c r="B73" s="79" t="s">
        <v>194</v>
      </c>
      <c r="C73" s="105">
        <v>3</v>
      </c>
      <c r="D73" s="8"/>
    </row>
    <row r="74" spans="2:4" ht="12.75">
      <c r="B74" s="79" t="s">
        <v>10</v>
      </c>
      <c r="C74" s="105">
        <v>3</v>
      </c>
      <c r="D74" s="8"/>
    </row>
    <row r="75" spans="2:4" ht="12.75">
      <c r="B75" s="79" t="s">
        <v>292</v>
      </c>
      <c r="C75" s="105">
        <v>3</v>
      </c>
      <c r="D75" s="8"/>
    </row>
    <row r="76" spans="2:4" ht="12.75">
      <c r="B76" s="79" t="s">
        <v>163</v>
      </c>
      <c r="C76" s="105">
        <v>4</v>
      </c>
      <c r="D76" s="8"/>
    </row>
    <row r="77" spans="2:4" ht="12.75">
      <c r="B77" s="79" t="s">
        <v>6</v>
      </c>
      <c r="C77" s="105">
        <v>6</v>
      </c>
      <c r="D77" s="8"/>
    </row>
    <row r="78" spans="2:4" ht="12.75">
      <c r="B78" s="79" t="s">
        <v>9</v>
      </c>
      <c r="C78" s="105">
        <v>8</v>
      </c>
      <c r="D78" s="8"/>
    </row>
    <row r="79" spans="2:3" ht="12">
      <c r="B79" s="79" t="s">
        <v>67</v>
      </c>
      <c r="C79" s="105">
        <v>10</v>
      </c>
    </row>
    <row r="80" spans="2:3" ht="12">
      <c r="B80" s="79" t="s">
        <v>59</v>
      </c>
      <c r="C80" s="105">
        <v>13</v>
      </c>
    </row>
    <row r="81" spans="2:7" ht="12.75">
      <c r="B81" s="79" t="s">
        <v>269</v>
      </c>
      <c r="C81" s="105">
        <v>17</v>
      </c>
      <c r="D81" s="47"/>
      <c r="E81" s="47"/>
      <c r="F81" s="47"/>
      <c r="G81" s="47"/>
    </row>
    <row r="82" spans="2:4" ht="12.75">
      <c r="B82" s="79" t="s">
        <v>160</v>
      </c>
      <c r="C82" s="105">
        <v>24</v>
      </c>
      <c r="D82" s="8"/>
    </row>
    <row r="83" spans="2:4" ht="12.75">
      <c r="B83" s="79" t="s">
        <v>7</v>
      </c>
      <c r="C83" s="105">
        <v>32</v>
      </c>
      <c r="D83" s="8"/>
    </row>
    <row r="84" spans="2:4" ht="12.75">
      <c r="B84" s="79" t="s">
        <v>172</v>
      </c>
      <c r="C84" s="105">
        <v>35</v>
      </c>
      <c r="D84" s="8"/>
    </row>
    <row r="85" spans="2:4" ht="13.5" customHeight="1" thickBot="1">
      <c r="B85" s="179" t="s">
        <v>170</v>
      </c>
      <c r="C85" s="186">
        <v>37</v>
      </c>
      <c r="D85" s="8"/>
    </row>
    <row r="86" spans="4:5" ht="12.75">
      <c r="D86" s="8"/>
      <c r="E86" s="104"/>
    </row>
    <row r="88" ht="12.75">
      <c r="D88" s="8"/>
    </row>
    <row r="89" spans="2:4" ht="36.75" customHeight="1" thickBot="1">
      <c r="B89" s="370" t="s">
        <v>302</v>
      </c>
      <c r="C89" s="370"/>
      <c r="D89" s="8"/>
    </row>
    <row r="90" spans="2:4" ht="12.75">
      <c r="B90" s="63" t="s">
        <v>71</v>
      </c>
      <c r="C90" s="64" t="s">
        <v>31</v>
      </c>
      <c r="D90" s="8"/>
    </row>
    <row r="91" spans="2:4" ht="12.75">
      <c r="B91" s="79" t="s">
        <v>7</v>
      </c>
      <c r="C91" s="66">
        <v>1</v>
      </c>
      <c r="D91" s="8"/>
    </row>
    <row r="92" spans="2:4" ht="12.75">
      <c r="B92" s="79" t="s">
        <v>160</v>
      </c>
      <c r="C92" s="66">
        <v>1</v>
      </c>
      <c r="D92" s="8"/>
    </row>
    <row r="93" spans="2:4" ht="12.75">
      <c r="B93" s="79" t="s">
        <v>11</v>
      </c>
      <c r="C93" s="66">
        <v>1</v>
      </c>
      <c r="D93" s="8"/>
    </row>
    <row r="94" spans="2:4" ht="12.75">
      <c r="B94" s="79" t="s">
        <v>9</v>
      </c>
      <c r="C94" s="66">
        <v>1</v>
      </c>
      <c r="D94" s="8"/>
    </row>
    <row r="95" spans="2:3" ht="12.75">
      <c r="B95" s="79" t="s">
        <v>6</v>
      </c>
      <c r="C95" s="66">
        <v>1</v>
      </c>
    </row>
    <row r="96" spans="2:7" ht="12.75">
      <c r="B96" s="79" t="s">
        <v>67</v>
      </c>
      <c r="C96" s="66">
        <v>2</v>
      </c>
      <c r="D96" s="47"/>
      <c r="E96" s="47"/>
      <c r="F96" s="47"/>
      <c r="G96" s="47"/>
    </row>
    <row r="97" spans="2:4" ht="12.75">
      <c r="B97" s="79" t="s">
        <v>172</v>
      </c>
      <c r="C97" s="66">
        <v>3</v>
      </c>
      <c r="D97" s="8"/>
    </row>
    <row r="98" spans="2:4" ht="12.75">
      <c r="B98" s="79" t="s">
        <v>269</v>
      </c>
      <c r="C98" s="66">
        <v>5</v>
      </c>
      <c r="D98" s="33"/>
    </row>
    <row r="99" spans="2:4" ht="12.75">
      <c r="B99" s="79" t="s">
        <v>292</v>
      </c>
      <c r="C99" s="66">
        <v>5</v>
      </c>
      <c r="D99" s="33"/>
    </row>
    <row r="100" spans="2:4" ht="13.5" customHeight="1">
      <c r="B100" s="79" t="s">
        <v>163</v>
      </c>
      <c r="C100" s="66">
        <v>6</v>
      </c>
      <c r="D100" s="33"/>
    </row>
    <row r="101" spans="2:4" ht="12">
      <c r="B101" s="79" t="s">
        <v>10</v>
      </c>
      <c r="C101" s="66">
        <v>7</v>
      </c>
      <c r="D101" s="33"/>
    </row>
    <row r="102" spans="2:4" ht="12">
      <c r="B102" s="79" t="s">
        <v>194</v>
      </c>
      <c r="C102" s="66">
        <v>10</v>
      </c>
      <c r="D102" s="33"/>
    </row>
    <row r="103" spans="2:4" ht="12.75">
      <c r="B103" s="79" t="s">
        <v>8</v>
      </c>
      <c r="C103" s="66">
        <v>19</v>
      </c>
      <c r="D103" s="33"/>
    </row>
    <row r="104" spans="2:4" ht="12.75">
      <c r="B104" s="79" t="s">
        <v>195</v>
      </c>
      <c r="C104" s="66">
        <v>20</v>
      </c>
      <c r="D104" s="8"/>
    </row>
    <row r="105" spans="2:4" ht="12.75">
      <c r="B105" s="79" t="s">
        <v>170</v>
      </c>
      <c r="C105" s="66">
        <v>20</v>
      </c>
      <c r="D105" s="8"/>
    </row>
    <row r="106" spans="2:4" ht="13.5" thickBot="1">
      <c r="B106" s="179" t="s">
        <v>59</v>
      </c>
      <c r="C106" s="185">
        <v>24</v>
      </c>
      <c r="D106" s="8"/>
    </row>
    <row r="107" ht="12.75">
      <c r="D107" s="8"/>
    </row>
    <row r="108" ht="12.75">
      <c r="D108" s="8"/>
    </row>
    <row r="109" spans="2:3" ht="36.75" customHeight="1" thickBot="1">
      <c r="B109" s="370" t="s">
        <v>301</v>
      </c>
      <c r="C109" s="370"/>
    </row>
    <row r="110" spans="2:3" ht="12.75">
      <c r="B110" s="63" t="s">
        <v>71</v>
      </c>
      <c r="C110" s="64" t="s">
        <v>31</v>
      </c>
    </row>
    <row r="111" spans="2:5" ht="12.75">
      <c r="B111" s="79" t="s">
        <v>9</v>
      </c>
      <c r="C111" s="106">
        <v>1</v>
      </c>
      <c r="D111" s="47"/>
      <c r="E111" s="47"/>
    </row>
    <row r="112" spans="2:5" ht="12.75">
      <c r="B112" s="79" t="s">
        <v>67</v>
      </c>
      <c r="C112" s="106">
        <v>2</v>
      </c>
      <c r="D112" s="8"/>
      <c r="E112" s="8"/>
    </row>
    <row r="113" spans="2:5" ht="12.75">
      <c r="B113" s="79" t="s">
        <v>163</v>
      </c>
      <c r="C113" s="106">
        <v>6</v>
      </c>
      <c r="D113" s="8"/>
      <c r="E113" s="8"/>
    </row>
    <row r="114" spans="2:5" ht="12.75">
      <c r="B114" s="79" t="s">
        <v>6</v>
      </c>
      <c r="C114" s="106">
        <v>6</v>
      </c>
      <c r="D114" s="8"/>
      <c r="E114" s="8"/>
    </row>
    <row r="115" spans="2:5" ht="12.75">
      <c r="B115" s="79" t="s">
        <v>7</v>
      </c>
      <c r="C115" s="106">
        <v>7</v>
      </c>
      <c r="D115" s="8"/>
      <c r="E115" s="8"/>
    </row>
    <row r="116" spans="2:5" ht="12.75">
      <c r="B116" s="79" t="s">
        <v>172</v>
      </c>
      <c r="C116" s="106">
        <v>7</v>
      </c>
      <c r="D116" s="8"/>
      <c r="E116" s="8"/>
    </row>
    <row r="117" spans="2:5" ht="12.75">
      <c r="B117" s="79" t="s">
        <v>10</v>
      </c>
      <c r="C117" s="106">
        <v>11</v>
      </c>
      <c r="D117" s="8"/>
      <c r="E117" s="8"/>
    </row>
    <row r="118" spans="2:5" ht="13.5" customHeight="1">
      <c r="B118" s="79" t="s">
        <v>292</v>
      </c>
      <c r="C118" s="106">
        <v>11</v>
      </c>
      <c r="D118" s="8"/>
      <c r="E118" s="8"/>
    </row>
    <row r="119" spans="2:5" ht="12.75">
      <c r="B119" s="79" t="s">
        <v>269</v>
      </c>
      <c r="C119" s="106">
        <v>13</v>
      </c>
      <c r="D119" s="8"/>
      <c r="E119" s="8"/>
    </row>
    <row r="120" spans="2:5" ht="12.75">
      <c r="B120" s="79" t="s">
        <v>194</v>
      </c>
      <c r="C120" s="106">
        <v>14</v>
      </c>
      <c r="D120" s="8"/>
      <c r="E120" s="8"/>
    </row>
    <row r="121" spans="2:5" ht="12.75">
      <c r="B121" s="79" t="s">
        <v>160</v>
      </c>
      <c r="C121" s="106">
        <v>23</v>
      </c>
      <c r="D121" s="8"/>
      <c r="E121" s="8"/>
    </row>
    <row r="122" spans="2:5" ht="12">
      <c r="B122" s="79" t="s">
        <v>59</v>
      </c>
      <c r="C122" s="106">
        <v>29</v>
      </c>
      <c r="D122" s="8"/>
      <c r="E122" s="8"/>
    </row>
    <row r="123" spans="2:5" ht="12">
      <c r="B123" s="79" t="s">
        <v>195</v>
      </c>
      <c r="C123" s="106">
        <v>32</v>
      </c>
      <c r="D123" s="8"/>
      <c r="E123" s="8"/>
    </row>
    <row r="124" spans="2:5" ht="12.75">
      <c r="B124" s="79" t="s">
        <v>11</v>
      </c>
      <c r="C124" s="106">
        <v>35</v>
      </c>
      <c r="D124" s="8"/>
      <c r="E124" s="8"/>
    </row>
    <row r="125" spans="2:5" ht="12.75">
      <c r="B125" s="79" t="s">
        <v>8</v>
      </c>
      <c r="C125" s="106">
        <v>36</v>
      </c>
      <c r="D125" s="8"/>
      <c r="E125" s="8"/>
    </row>
    <row r="126" spans="2:5" ht="13.5" thickBot="1">
      <c r="B126" s="179" t="s">
        <v>170</v>
      </c>
      <c r="C126" s="184">
        <v>42</v>
      </c>
      <c r="D126" s="8"/>
      <c r="E126" s="8"/>
    </row>
    <row r="128" spans="2:3" ht="36.75" customHeight="1" thickBot="1">
      <c r="B128" s="370" t="s">
        <v>300</v>
      </c>
      <c r="C128" s="370"/>
    </row>
    <row r="129" spans="2:3" ht="12.75">
      <c r="B129" s="63" t="s">
        <v>71</v>
      </c>
      <c r="C129" s="64" t="s">
        <v>31</v>
      </c>
    </row>
    <row r="130" spans="2:3" ht="12.75">
      <c r="B130" s="79" t="s">
        <v>10</v>
      </c>
      <c r="C130" s="106">
        <v>10</v>
      </c>
    </row>
    <row r="131" spans="2:3" ht="12.75">
      <c r="B131" s="79" t="s">
        <v>67</v>
      </c>
      <c r="C131" s="106">
        <v>18</v>
      </c>
    </row>
    <row r="132" spans="2:3" ht="12.75">
      <c r="B132" s="79" t="s">
        <v>11</v>
      </c>
      <c r="C132" s="106">
        <v>52</v>
      </c>
    </row>
    <row r="133" spans="2:3" ht="12.75">
      <c r="B133" s="79" t="s">
        <v>194</v>
      </c>
      <c r="C133" s="106">
        <v>73</v>
      </c>
    </row>
    <row r="134" spans="2:3" ht="12.75">
      <c r="B134" s="79" t="s">
        <v>269</v>
      </c>
      <c r="C134" s="106">
        <v>78</v>
      </c>
    </row>
    <row r="135" spans="2:3" ht="12.75">
      <c r="B135" s="79" t="s">
        <v>163</v>
      </c>
      <c r="C135" s="106">
        <v>80</v>
      </c>
    </row>
    <row r="136" spans="2:3" ht="12.75">
      <c r="B136" s="79" t="s">
        <v>292</v>
      </c>
      <c r="C136" s="106">
        <v>86</v>
      </c>
    </row>
    <row r="137" spans="2:3" ht="12.75">
      <c r="B137" s="79" t="s">
        <v>7</v>
      </c>
      <c r="C137" s="106">
        <v>88</v>
      </c>
    </row>
    <row r="138" spans="2:3" ht="12.75">
      <c r="B138" s="79" t="s">
        <v>9</v>
      </c>
      <c r="C138" s="106">
        <v>97</v>
      </c>
    </row>
    <row r="139" spans="2:3" ht="12.75">
      <c r="B139" s="79" t="s">
        <v>8</v>
      </c>
      <c r="C139" s="106">
        <v>113</v>
      </c>
    </row>
    <row r="140" spans="2:3" ht="12.75">
      <c r="B140" s="79" t="s">
        <v>172</v>
      </c>
      <c r="C140" s="106">
        <v>146</v>
      </c>
    </row>
    <row r="141" spans="2:3" ht="12.75">
      <c r="B141" s="79" t="s">
        <v>170</v>
      </c>
      <c r="C141" s="106">
        <v>156</v>
      </c>
    </row>
    <row r="142" spans="2:3" ht="12.75">
      <c r="B142" s="79" t="s">
        <v>59</v>
      </c>
      <c r="C142" s="106">
        <v>166</v>
      </c>
    </row>
    <row r="143" spans="2:3" ht="12">
      <c r="B143" s="79" t="s">
        <v>195</v>
      </c>
      <c r="C143" s="106">
        <v>173</v>
      </c>
    </row>
    <row r="144" spans="2:3" ht="12">
      <c r="B144" s="79" t="s">
        <v>160</v>
      </c>
      <c r="C144" s="106">
        <v>178</v>
      </c>
    </row>
    <row r="145" spans="2:3" ht="13.5" thickBot="1">
      <c r="B145" s="179" t="s">
        <v>6</v>
      </c>
      <c r="C145" s="184">
        <v>664</v>
      </c>
    </row>
    <row r="151" spans="2:3" ht="35.25" customHeight="1" thickBot="1">
      <c r="B151" s="370" t="s">
        <v>256</v>
      </c>
      <c r="C151" s="370"/>
    </row>
    <row r="152" spans="2:5" ht="12.75">
      <c r="B152" s="63" t="s">
        <v>71</v>
      </c>
      <c r="C152" s="64" t="s">
        <v>31</v>
      </c>
      <c r="E152" s="163"/>
    </row>
    <row r="153" spans="2:3" ht="12.75">
      <c r="B153" s="79" t="s">
        <v>194</v>
      </c>
      <c r="C153" s="55">
        <v>2</v>
      </c>
    </row>
    <row r="154" spans="2:3" ht="12.75">
      <c r="B154" s="79" t="s">
        <v>10</v>
      </c>
      <c r="C154" s="55">
        <v>9</v>
      </c>
    </row>
    <row r="155" spans="2:3" ht="12.75">
      <c r="B155" s="79" t="s">
        <v>163</v>
      </c>
      <c r="C155" s="55">
        <v>3</v>
      </c>
    </row>
    <row r="156" spans="2:3" ht="12.75">
      <c r="B156" s="79" t="s">
        <v>269</v>
      </c>
      <c r="C156" s="55">
        <v>25</v>
      </c>
    </row>
    <row r="157" spans="2:3" ht="12.75">
      <c r="B157" s="79" t="s">
        <v>172</v>
      </c>
      <c r="C157" s="55">
        <v>25</v>
      </c>
    </row>
    <row r="158" spans="2:3" ht="12.75">
      <c r="B158" s="79" t="s">
        <v>195</v>
      </c>
      <c r="C158" s="55">
        <v>31</v>
      </c>
    </row>
    <row r="159" spans="2:3" ht="12.75">
      <c r="B159" s="79" t="s">
        <v>9</v>
      </c>
      <c r="C159" s="55">
        <v>33</v>
      </c>
    </row>
    <row r="160" spans="2:3" ht="12.75">
      <c r="B160" s="79" t="s">
        <v>67</v>
      </c>
      <c r="C160" s="55">
        <v>37</v>
      </c>
    </row>
    <row r="161" spans="2:3" ht="12.75">
      <c r="B161" s="79" t="s">
        <v>170</v>
      </c>
      <c r="C161" s="55">
        <v>39</v>
      </c>
    </row>
    <row r="162" spans="2:3" ht="12.75">
      <c r="B162" s="79" t="s">
        <v>160</v>
      </c>
      <c r="C162" s="55">
        <v>46</v>
      </c>
    </row>
    <row r="163" spans="2:3" ht="12.75">
      <c r="B163" s="79" t="s">
        <v>292</v>
      </c>
      <c r="C163" s="55">
        <v>48</v>
      </c>
    </row>
    <row r="164" spans="2:3" ht="12.75">
      <c r="B164" s="79" t="s">
        <v>7</v>
      </c>
      <c r="C164" s="55">
        <v>51</v>
      </c>
    </row>
    <row r="165" spans="2:3" ht="12.75">
      <c r="B165" s="79" t="s">
        <v>59</v>
      </c>
      <c r="C165" s="55">
        <v>54</v>
      </c>
    </row>
    <row r="166" spans="2:3" ht="12.75">
      <c r="B166" s="79" t="s">
        <v>8</v>
      </c>
      <c r="C166" s="55">
        <v>58</v>
      </c>
    </row>
    <row r="167" spans="2:3" ht="12.75">
      <c r="B167" s="79" t="s">
        <v>11</v>
      </c>
      <c r="C167" s="55">
        <v>92</v>
      </c>
    </row>
    <row r="168" spans="2:3" ht="13.5" thickBot="1">
      <c r="B168" s="179" t="s">
        <v>6</v>
      </c>
      <c r="C168" s="187">
        <v>113</v>
      </c>
    </row>
    <row r="177" spans="2:3" ht="27" customHeight="1" thickBot="1">
      <c r="B177" s="370" t="s">
        <v>299</v>
      </c>
      <c r="C177" s="370"/>
    </row>
    <row r="178" spans="2:3" ht="12.75">
      <c r="B178" s="63" t="s">
        <v>71</v>
      </c>
      <c r="C178" s="64" t="s">
        <v>31</v>
      </c>
    </row>
    <row r="179" spans="2:3" ht="12.75">
      <c r="B179" s="79" t="s">
        <v>11</v>
      </c>
      <c r="C179" s="105">
        <v>1</v>
      </c>
    </row>
    <row r="180" spans="2:3" ht="12.75">
      <c r="B180" s="79" t="s">
        <v>67</v>
      </c>
      <c r="C180" s="105">
        <v>5</v>
      </c>
    </row>
    <row r="181" spans="2:3" ht="12.75">
      <c r="B181" s="79" t="s">
        <v>163</v>
      </c>
      <c r="C181" s="105">
        <v>6</v>
      </c>
    </row>
    <row r="182" spans="2:3" ht="12.75">
      <c r="B182" s="79" t="s">
        <v>194</v>
      </c>
      <c r="C182" s="105">
        <v>7</v>
      </c>
    </row>
    <row r="183" spans="2:3" ht="12.75">
      <c r="B183" s="79" t="s">
        <v>10</v>
      </c>
      <c r="C183" s="105">
        <v>7</v>
      </c>
    </row>
    <row r="184" spans="2:3" ht="12.75">
      <c r="B184" s="79" t="s">
        <v>172</v>
      </c>
      <c r="C184" s="105">
        <v>21</v>
      </c>
    </row>
    <row r="185" spans="2:3" ht="12.75">
      <c r="B185" s="79" t="s">
        <v>6</v>
      </c>
      <c r="C185" s="105">
        <v>26</v>
      </c>
    </row>
    <row r="186" spans="2:3" ht="12.75">
      <c r="B186" s="79" t="s">
        <v>160</v>
      </c>
      <c r="C186" s="105">
        <v>33</v>
      </c>
    </row>
    <row r="187" spans="2:3" ht="12.75">
      <c r="B187" s="79" t="s">
        <v>195</v>
      </c>
      <c r="C187" s="105">
        <v>33</v>
      </c>
    </row>
    <row r="188" spans="2:3" ht="12.75">
      <c r="B188" s="79" t="s">
        <v>8</v>
      </c>
      <c r="C188" s="105">
        <v>34</v>
      </c>
    </row>
    <row r="189" spans="2:3" ht="12.75">
      <c r="B189" s="79" t="s">
        <v>269</v>
      </c>
      <c r="C189" s="105">
        <v>38</v>
      </c>
    </row>
    <row r="190" spans="2:3" ht="12.75">
      <c r="B190" s="79" t="s">
        <v>292</v>
      </c>
      <c r="C190" s="105">
        <v>48</v>
      </c>
    </row>
    <row r="191" spans="2:3" ht="12.75">
      <c r="B191" s="79" t="s">
        <v>59</v>
      </c>
      <c r="C191" s="105">
        <v>65</v>
      </c>
    </row>
    <row r="192" spans="2:3" ht="12.75">
      <c r="B192" s="79" t="s">
        <v>170</v>
      </c>
      <c r="C192" s="105">
        <v>79</v>
      </c>
    </row>
    <row r="193" spans="2:3" ht="12.75">
      <c r="B193" s="79" t="s">
        <v>7</v>
      </c>
      <c r="C193" s="105">
        <v>87</v>
      </c>
    </row>
    <row r="194" spans="2:3" ht="13.5" thickBot="1">
      <c r="B194" s="179" t="s">
        <v>9</v>
      </c>
      <c r="C194" s="186">
        <v>93</v>
      </c>
    </row>
    <row r="198" spans="2:3" ht="27" customHeight="1" thickBot="1">
      <c r="B198" s="370" t="s">
        <v>298</v>
      </c>
      <c r="C198" s="370"/>
    </row>
    <row r="199" spans="2:3" ht="12.75">
      <c r="B199" s="102" t="s">
        <v>71</v>
      </c>
      <c r="C199" s="64" t="s">
        <v>31</v>
      </c>
    </row>
    <row r="200" spans="2:3" ht="12.75">
      <c r="B200" s="79" t="s">
        <v>67</v>
      </c>
      <c r="C200" s="66">
        <v>3</v>
      </c>
    </row>
    <row r="201" spans="2:3" ht="12.75">
      <c r="B201" s="79" t="s">
        <v>7</v>
      </c>
      <c r="C201" s="66">
        <v>6</v>
      </c>
    </row>
    <row r="202" spans="2:3" ht="12.75">
      <c r="B202" s="79" t="s">
        <v>163</v>
      </c>
      <c r="C202" s="66">
        <v>7</v>
      </c>
    </row>
    <row r="203" spans="2:3" ht="12.75">
      <c r="B203" s="79" t="s">
        <v>172</v>
      </c>
      <c r="C203" s="66">
        <v>8</v>
      </c>
    </row>
    <row r="204" spans="2:3" ht="12.75">
      <c r="B204" s="79" t="s">
        <v>194</v>
      </c>
      <c r="C204" s="66">
        <v>14</v>
      </c>
    </row>
    <row r="205" spans="2:3" ht="12.75">
      <c r="B205" s="79" t="s">
        <v>292</v>
      </c>
      <c r="C205" s="66">
        <v>15</v>
      </c>
    </row>
    <row r="206" spans="2:3" ht="12.75">
      <c r="B206" s="79" t="s">
        <v>8</v>
      </c>
      <c r="C206" s="66">
        <v>16</v>
      </c>
    </row>
    <row r="207" spans="2:3" ht="12.75">
      <c r="B207" s="79" t="s">
        <v>11</v>
      </c>
      <c r="C207" s="66">
        <v>18</v>
      </c>
    </row>
    <row r="208" spans="2:3" ht="12.75">
      <c r="B208" s="79" t="s">
        <v>10</v>
      </c>
      <c r="C208" s="66">
        <v>19</v>
      </c>
    </row>
    <row r="209" spans="2:3" ht="12.75">
      <c r="B209" s="79" t="s">
        <v>160</v>
      </c>
      <c r="C209" s="66">
        <v>22</v>
      </c>
    </row>
    <row r="210" spans="2:3" ht="12.75">
      <c r="B210" s="79" t="s">
        <v>195</v>
      </c>
      <c r="C210" s="66">
        <v>27</v>
      </c>
    </row>
    <row r="211" spans="2:3" ht="12.75">
      <c r="B211" s="79" t="s">
        <v>59</v>
      </c>
      <c r="C211" s="66">
        <v>31</v>
      </c>
    </row>
    <row r="212" spans="2:3" ht="12.75">
      <c r="B212" s="79" t="s">
        <v>269</v>
      </c>
      <c r="C212" s="66">
        <v>38</v>
      </c>
    </row>
    <row r="213" spans="2:3" ht="12.75">
      <c r="B213" s="79" t="s">
        <v>170</v>
      </c>
      <c r="C213" s="66">
        <v>47</v>
      </c>
    </row>
    <row r="214" spans="2:3" ht="12.75">
      <c r="B214" s="79" t="s">
        <v>6</v>
      </c>
      <c r="C214" s="66">
        <v>51</v>
      </c>
    </row>
    <row r="215" spans="2:3" ht="13.5" thickBot="1">
      <c r="B215" s="179" t="s">
        <v>9</v>
      </c>
      <c r="C215" s="185">
        <v>73</v>
      </c>
    </row>
    <row r="218" spans="2:3" ht="24" customHeight="1" thickBot="1">
      <c r="B218" s="370" t="s">
        <v>257</v>
      </c>
      <c r="C218" s="370"/>
    </row>
    <row r="219" spans="2:3" ht="12.75">
      <c r="B219" s="63" t="s">
        <v>71</v>
      </c>
      <c r="C219" s="64" t="s">
        <v>31</v>
      </c>
    </row>
    <row r="220" spans="2:3" ht="12.75">
      <c r="B220" s="79" t="s">
        <v>172</v>
      </c>
      <c r="C220" s="106">
        <v>4</v>
      </c>
    </row>
    <row r="221" spans="2:3" ht="12.75">
      <c r="B221" s="79" t="s">
        <v>160</v>
      </c>
      <c r="C221" s="106">
        <v>5</v>
      </c>
    </row>
    <row r="222" spans="2:3" ht="12.75">
      <c r="B222" s="79" t="s">
        <v>292</v>
      </c>
      <c r="C222" s="106">
        <v>6</v>
      </c>
    </row>
    <row r="223" spans="2:3" ht="12.75">
      <c r="B223" s="79" t="s">
        <v>269</v>
      </c>
      <c r="C223" s="106">
        <v>9</v>
      </c>
    </row>
    <row r="224" spans="2:3" ht="12.75">
      <c r="B224" s="79" t="s">
        <v>163</v>
      </c>
      <c r="C224" s="106">
        <v>13</v>
      </c>
    </row>
    <row r="225" spans="2:3" ht="12.75">
      <c r="B225" s="79" t="s">
        <v>59</v>
      </c>
      <c r="C225" s="106">
        <v>18</v>
      </c>
    </row>
    <row r="226" spans="2:3" ht="12.75">
      <c r="B226" s="79" t="s">
        <v>7</v>
      </c>
      <c r="C226" s="106">
        <v>21</v>
      </c>
    </row>
    <row r="227" spans="2:3" ht="12.75">
      <c r="B227" s="79" t="s">
        <v>10</v>
      </c>
      <c r="C227" s="106">
        <v>24</v>
      </c>
    </row>
    <row r="228" spans="2:3" ht="12.75">
      <c r="B228" s="79" t="s">
        <v>8</v>
      </c>
      <c r="C228" s="106">
        <v>26</v>
      </c>
    </row>
    <row r="229" spans="2:3" ht="12.75">
      <c r="B229" s="79" t="s">
        <v>67</v>
      </c>
      <c r="C229" s="106">
        <v>31</v>
      </c>
    </row>
    <row r="230" spans="2:3" ht="12.75">
      <c r="B230" s="79" t="s">
        <v>6</v>
      </c>
      <c r="C230" s="106">
        <v>34</v>
      </c>
    </row>
    <row r="231" spans="2:3" ht="12.75">
      <c r="B231" s="79" t="s">
        <v>194</v>
      </c>
      <c r="C231" s="106">
        <v>36</v>
      </c>
    </row>
    <row r="232" spans="2:3" ht="12.75">
      <c r="B232" s="79" t="s">
        <v>195</v>
      </c>
      <c r="C232" s="106">
        <v>50</v>
      </c>
    </row>
    <row r="233" spans="2:3" ht="12.75">
      <c r="B233" s="79" t="s">
        <v>9</v>
      </c>
      <c r="C233" s="106">
        <v>61</v>
      </c>
    </row>
    <row r="234" spans="2:3" ht="12.75">
      <c r="B234" s="79" t="s">
        <v>170</v>
      </c>
      <c r="C234" s="106">
        <v>62</v>
      </c>
    </row>
    <row r="235" spans="2:3" ht="13.5" thickBot="1">
      <c r="B235" s="179" t="s">
        <v>11</v>
      </c>
      <c r="C235" s="184">
        <v>108</v>
      </c>
    </row>
    <row r="237" spans="2:3" ht="26.25" customHeight="1" thickBot="1">
      <c r="B237" s="370" t="s">
        <v>297</v>
      </c>
      <c r="C237" s="370"/>
    </row>
    <row r="238" spans="2:3" ht="12.75">
      <c r="B238" s="63" t="s">
        <v>71</v>
      </c>
      <c r="C238" s="64" t="s">
        <v>31</v>
      </c>
    </row>
    <row r="239" spans="2:3" ht="12.75">
      <c r="B239" s="79" t="s">
        <v>11</v>
      </c>
      <c r="C239" s="106">
        <v>5</v>
      </c>
    </row>
    <row r="240" spans="2:3" ht="12.75">
      <c r="B240" s="79" t="s">
        <v>194</v>
      </c>
      <c r="C240" s="106">
        <v>6</v>
      </c>
    </row>
    <row r="241" spans="2:3" ht="12.75">
      <c r="B241" s="79" t="s">
        <v>163</v>
      </c>
      <c r="C241" s="106">
        <v>6</v>
      </c>
    </row>
    <row r="242" spans="2:3" ht="12.75">
      <c r="B242" s="79" t="s">
        <v>67</v>
      </c>
      <c r="C242" s="106">
        <v>8</v>
      </c>
    </row>
    <row r="243" spans="2:3" ht="12.75">
      <c r="B243" s="79" t="s">
        <v>10</v>
      </c>
      <c r="C243" s="106">
        <v>12</v>
      </c>
    </row>
    <row r="244" spans="2:3" ht="12.75">
      <c r="B244" s="79" t="s">
        <v>292</v>
      </c>
      <c r="C244" s="106">
        <v>12</v>
      </c>
    </row>
    <row r="245" spans="2:3" ht="12.75">
      <c r="B245" s="79" t="s">
        <v>59</v>
      </c>
      <c r="C245" s="106">
        <v>15</v>
      </c>
    </row>
    <row r="246" spans="2:3" ht="12.75">
      <c r="B246" s="79" t="s">
        <v>9</v>
      </c>
      <c r="C246" s="106">
        <v>24</v>
      </c>
    </row>
    <row r="247" spans="2:3" ht="12.75">
      <c r="B247" s="79" t="s">
        <v>8</v>
      </c>
      <c r="C247" s="106">
        <v>24</v>
      </c>
    </row>
    <row r="248" spans="2:3" ht="12.75">
      <c r="B248" s="79" t="s">
        <v>195</v>
      </c>
      <c r="C248" s="106">
        <v>26</v>
      </c>
    </row>
    <row r="249" spans="2:3" ht="12.75">
      <c r="B249" s="79" t="s">
        <v>269</v>
      </c>
      <c r="C249" s="106">
        <v>28</v>
      </c>
    </row>
    <row r="250" spans="2:3" ht="12.75">
      <c r="B250" s="79" t="s">
        <v>6</v>
      </c>
      <c r="C250" s="106">
        <v>33</v>
      </c>
    </row>
    <row r="251" spans="2:3" ht="12.75">
      <c r="B251" s="79" t="s">
        <v>7</v>
      </c>
      <c r="C251" s="106">
        <v>42</v>
      </c>
    </row>
    <row r="252" spans="2:3" ht="12.75">
      <c r="B252" s="79" t="s">
        <v>160</v>
      </c>
      <c r="C252" s="106">
        <v>42</v>
      </c>
    </row>
    <row r="253" spans="2:3" ht="12.75">
      <c r="B253" s="79" t="s">
        <v>172</v>
      </c>
      <c r="C253" s="106">
        <v>54</v>
      </c>
    </row>
    <row r="254" spans="2:3" ht="13.5" thickBot="1">
      <c r="B254" s="179" t="s">
        <v>170</v>
      </c>
      <c r="C254" s="184">
        <v>61</v>
      </c>
    </row>
    <row r="260" spans="2:3" ht="24.75" customHeight="1" thickBot="1">
      <c r="B260" s="370" t="s">
        <v>296</v>
      </c>
      <c r="C260" s="370"/>
    </row>
    <row r="261" spans="2:3" ht="12.75">
      <c r="B261" s="63" t="s">
        <v>71</v>
      </c>
      <c r="C261" s="64" t="s">
        <v>31</v>
      </c>
    </row>
    <row r="262" spans="2:11" ht="12.75">
      <c r="B262" s="79" t="s">
        <v>67</v>
      </c>
      <c r="C262" s="55">
        <v>3</v>
      </c>
      <c r="D262" s="99"/>
      <c r="E262" s="107"/>
      <c r="F262" s="107"/>
      <c r="G262" s="107"/>
      <c r="I262" s="107"/>
      <c r="K262" s="107"/>
    </row>
    <row r="263" spans="2:11" ht="12.75">
      <c r="B263" s="79" t="s">
        <v>7</v>
      </c>
      <c r="C263" s="55">
        <v>6</v>
      </c>
      <c r="D263" s="99"/>
      <c r="E263" s="107"/>
      <c r="F263" s="107"/>
      <c r="G263" s="107"/>
      <c r="I263" s="107"/>
      <c r="K263" s="107"/>
    </row>
    <row r="264" spans="2:11" ht="12.75">
      <c r="B264" s="79" t="s">
        <v>163</v>
      </c>
      <c r="C264" s="55">
        <v>7</v>
      </c>
      <c r="D264" s="99"/>
      <c r="E264" s="107"/>
      <c r="F264" s="107"/>
      <c r="G264" s="107"/>
      <c r="I264" s="107"/>
      <c r="K264" s="107"/>
    </row>
    <row r="265" spans="2:11" ht="12.75">
      <c r="B265" s="79" t="s">
        <v>172</v>
      </c>
      <c r="C265" s="55">
        <v>8</v>
      </c>
      <c r="D265" s="99"/>
      <c r="E265" s="107"/>
      <c r="F265" s="107"/>
      <c r="G265" s="107"/>
      <c r="I265" s="107"/>
      <c r="K265" s="107"/>
    </row>
    <row r="266" spans="2:11" ht="12.75">
      <c r="B266" s="79" t="s">
        <v>194</v>
      </c>
      <c r="C266" s="55">
        <v>14</v>
      </c>
      <c r="D266" s="99"/>
      <c r="E266" s="107"/>
      <c r="F266" s="107"/>
      <c r="G266" s="107"/>
      <c r="I266" s="107"/>
      <c r="K266" s="107"/>
    </row>
    <row r="267" spans="2:11" ht="12.75">
      <c r="B267" s="79" t="s">
        <v>292</v>
      </c>
      <c r="C267" s="55">
        <v>15</v>
      </c>
      <c r="D267" s="99"/>
      <c r="E267" s="107"/>
      <c r="F267" s="107"/>
      <c r="G267" s="107"/>
      <c r="I267" s="107"/>
      <c r="K267" s="107"/>
    </row>
    <row r="268" spans="2:11" ht="12.75">
      <c r="B268" s="79" t="s">
        <v>8</v>
      </c>
      <c r="C268" s="55">
        <v>16</v>
      </c>
      <c r="D268" s="99"/>
      <c r="E268" s="107"/>
      <c r="F268" s="107"/>
      <c r="G268" s="107"/>
      <c r="I268" s="107"/>
      <c r="K268" s="107"/>
    </row>
    <row r="269" spans="2:11" ht="12.75">
      <c r="B269" s="79" t="s">
        <v>11</v>
      </c>
      <c r="C269" s="55">
        <v>18</v>
      </c>
      <c r="D269" s="99"/>
      <c r="E269" s="107"/>
      <c r="F269" s="107"/>
      <c r="G269" s="107"/>
      <c r="I269" s="107"/>
      <c r="K269" s="107"/>
    </row>
    <row r="270" spans="2:11" ht="12.75">
      <c r="B270" s="79" t="s">
        <v>10</v>
      </c>
      <c r="C270" s="55">
        <v>19</v>
      </c>
      <c r="D270" s="99"/>
      <c r="E270" s="107"/>
      <c r="F270" s="107"/>
      <c r="G270" s="107"/>
      <c r="I270" s="107"/>
      <c r="K270" s="107"/>
    </row>
    <row r="271" spans="2:11" ht="12.75">
      <c r="B271" s="79" t="s">
        <v>160</v>
      </c>
      <c r="C271" s="55">
        <v>22</v>
      </c>
      <c r="D271" s="99"/>
      <c r="E271" s="107"/>
      <c r="F271" s="107"/>
      <c r="G271" s="107"/>
      <c r="I271" s="107"/>
      <c r="K271" s="107"/>
    </row>
    <row r="272" spans="2:11" ht="12.75">
      <c r="B272" s="79" t="s">
        <v>195</v>
      </c>
      <c r="C272" s="55">
        <v>27</v>
      </c>
      <c r="D272" s="99"/>
      <c r="E272" s="107"/>
      <c r="F272" s="107"/>
      <c r="G272" s="107"/>
      <c r="I272" s="107"/>
      <c r="K272" s="107"/>
    </row>
    <row r="273" spans="2:11" ht="12.75">
      <c r="B273" s="79" t="s">
        <v>59</v>
      </c>
      <c r="C273" s="55">
        <v>31</v>
      </c>
      <c r="D273" s="99"/>
      <c r="E273" s="107"/>
      <c r="F273" s="107"/>
      <c r="G273" s="107"/>
      <c r="I273" s="107"/>
      <c r="K273" s="107"/>
    </row>
    <row r="274" spans="2:11" ht="12.75">
      <c r="B274" s="79" t="s">
        <v>269</v>
      </c>
      <c r="C274" s="55">
        <v>38</v>
      </c>
      <c r="D274" s="99"/>
      <c r="E274" s="107"/>
      <c r="F274" s="107"/>
      <c r="G274" s="107"/>
      <c r="I274" s="107"/>
      <c r="K274" s="107"/>
    </row>
    <row r="275" spans="2:11" ht="12.75">
      <c r="B275" s="79" t="s">
        <v>170</v>
      </c>
      <c r="C275" s="55">
        <v>47</v>
      </c>
      <c r="D275" s="99"/>
      <c r="E275" s="107"/>
      <c r="F275" s="107"/>
      <c r="G275" s="107"/>
      <c r="I275" s="107"/>
      <c r="K275" s="107"/>
    </row>
    <row r="276" spans="2:11" ht="12.75">
      <c r="B276" s="79" t="s">
        <v>6</v>
      </c>
      <c r="C276" s="55">
        <v>51</v>
      </c>
      <c r="D276" s="99"/>
      <c r="E276" s="107"/>
      <c r="F276" s="107"/>
      <c r="G276" s="107"/>
      <c r="I276" s="107"/>
      <c r="K276" s="107"/>
    </row>
    <row r="277" spans="2:11" ht="13.5" thickBot="1">
      <c r="B277" s="179" t="s">
        <v>9</v>
      </c>
      <c r="C277" s="187">
        <v>73</v>
      </c>
      <c r="D277" s="99"/>
      <c r="E277" s="107"/>
      <c r="F277" s="107"/>
      <c r="G277" s="107"/>
      <c r="I277" s="107"/>
      <c r="K277" s="107"/>
    </row>
    <row r="278" spans="4:11" ht="12.75">
      <c r="D278" s="99"/>
      <c r="E278" s="107"/>
      <c r="F278" s="107"/>
      <c r="G278" s="107"/>
      <c r="I278" s="107"/>
      <c r="K278" s="107"/>
    </row>
    <row r="279" spans="4:11" ht="12.75">
      <c r="D279" s="99"/>
      <c r="E279" s="107"/>
      <c r="F279" s="107"/>
      <c r="G279" s="107"/>
      <c r="I279" s="107"/>
      <c r="K279" s="107"/>
    </row>
    <row r="280" spans="4:11" ht="12.75">
      <c r="D280" s="99"/>
      <c r="E280" s="107"/>
      <c r="F280" s="107"/>
      <c r="G280" s="107"/>
      <c r="I280" s="107"/>
      <c r="K280" s="107"/>
    </row>
    <row r="281" spans="2:11" ht="29.25" customHeight="1" thickBot="1">
      <c r="B281" s="370" t="s">
        <v>295</v>
      </c>
      <c r="C281" s="370"/>
      <c r="D281" s="99"/>
      <c r="E281" s="107"/>
      <c r="F281" s="107"/>
      <c r="G281" s="107"/>
      <c r="I281" s="107"/>
      <c r="K281" s="107"/>
    </row>
    <row r="282" spans="2:3" ht="12.75">
      <c r="B282" s="63" t="s">
        <v>71</v>
      </c>
      <c r="C282" s="64" t="s">
        <v>31</v>
      </c>
    </row>
    <row r="283" spans="2:3" ht="12.75">
      <c r="B283" s="79" t="s">
        <v>67</v>
      </c>
      <c r="C283" s="105">
        <v>1</v>
      </c>
    </row>
    <row r="284" spans="2:3" ht="12.75">
      <c r="B284" s="79" t="s">
        <v>163</v>
      </c>
      <c r="C284" s="105">
        <v>3</v>
      </c>
    </row>
    <row r="285" spans="2:3" ht="12.75">
      <c r="B285" s="79" t="s">
        <v>172</v>
      </c>
      <c r="C285" s="105">
        <v>36</v>
      </c>
    </row>
    <row r="286" spans="2:3" ht="12.75">
      <c r="B286" s="79" t="s">
        <v>6</v>
      </c>
      <c r="C286" s="105">
        <v>39</v>
      </c>
    </row>
    <row r="287" spans="2:3" ht="12.75">
      <c r="B287" s="79" t="s">
        <v>269</v>
      </c>
      <c r="C287" s="105">
        <v>56</v>
      </c>
    </row>
    <row r="288" spans="2:3" ht="12.75">
      <c r="B288" s="79" t="s">
        <v>59</v>
      </c>
      <c r="C288" s="105">
        <v>78</v>
      </c>
    </row>
    <row r="289" spans="2:3" ht="12.75">
      <c r="B289" s="79" t="s">
        <v>292</v>
      </c>
      <c r="C289" s="105">
        <v>123</v>
      </c>
    </row>
    <row r="290" spans="2:3" ht="12.75">
      <c r="B290" s="79" t="s">
        <v>10</v>
      </c>
      <c r="C290" s="105">
        <v>140</v>
      </c>
    </row>
    <row r="291" spans="2:3" ht="12.75">
      <c r="B291" s="79" t="s">
        <v>194</v>
      </c>
      <c r="C291" s="105">
        <v>141</v>
      </c>
    </row>
    <row r="292" spans="2:3" ht="12.75">
      <c r="B292" s="79" t="s">
        <v>8</v>
      </c>
      <c r="C292" s="105">
        <v>164</v>
      </c>
    </row>
    <row r="293" spans="2:3" ht="12.75">
      <c r="B293" s="79" t="s">
        <v>9</v>
      </c>
      <c r="C293" s="105">
        <v>174</v>
      </c>
    </row>
    <row r="294" spans="2:3" ht="12.75">
      <c r="B294" s="79" t="s">
        <v>160</v>
      </c>
      <c r="C294" s="105">
        <v>181</v>
      </c>
    </row>
    <row r="295" spans="2:3" ht="12.75">
      <c r="B295" s="79" t="s">
        <v>195</v>
      </c>
      <c r="C295" s="105">
        <v>185</v>
      </c>
    </row>
    <row r="296" spans="2:3" ht="12.75">
      <c r="B296" s="79" t="s">
        <v>170</v>
      </c>
      <c r="C296" s="105">
        <v>196</v>
      </c>
    </row>
    <row r="297" spans="2:3" ht="12.75">
      <c r="B297" s="79" t="s">
        <v>11</v>
      </c>
      <c r="C297" s="105">
        <v>207</v>
      </c>
    </row>
    <row r="298" spans="2:3" ht="13.5" thickBot="1">
      <c r="B298" s="179" t="s">
        <v>7</v>
      </c>
      <c r="C298" s="186">
        <v>228</v>
      </c>
    </row>
    <row r="302" spans="2:3" ht="24" customHeight="1" thickBot="1">
      <c r="B302" s="370" t="s">
        <v>258</v>
      </c>
      <c r="C302" s="370"/>
    </row>
    <row r="303" spans="2:3" ht="12.75">
      <c r="B303" s="102" t="s">
        <v>71</v>
      </c>
      <c r="C303" s="64" t="s">
        <v>31</v>
      </c>
    </row>
    <row r="304" spans="2:3" ht="12.75">
      <c r="B304" s="79" t="s">
        <v>67</v>
      </c>
      <c r="C304" s="66">
        <v>5</v>
      </c>
    </row>
    <row r="305" spans="2:3" ht="12.75">
      <c r="B305" s="79" t="s">
        <v>9</v>
      </c>
      <c r="C305" s="66">
        <v>8</v>
      </c>
    </row>
    <row r="306" spans="2:3" ht="12.75">
      <c r="B306" s="79" t="s">
        <v>59</v>
      </c>
      <c r="C306" s="66">
        <v>8</v>
      </c>
    </row>
    <row r="307" spans="2:3" ht="12.75">
      <c r="B307" s="79" t="s">
        <v>160</v>
      </c>
      <c r="C307" s="66">
        <v>11</v>
      </c>
    </row>
    <row r="308" spans="2:3" ht="12.75">
      <c r="B308" s="79" t="s">
        <v>163</v>
      </c>
      <c r="C308" s="66">
        <v>13</v>
      </c>
    </row>
    <row r="309" spans="2:3" ht="12.75">
      <c r="B309" s="79" t="s">
        <v>292</v>
      </c>
      <c r="C309" s="66">
        <v>19</v>
      </c>
    </row>
    <row r="310" spans="2:3" ht="12.75">
      <c r="B310" s="79" t="s">
        <v>6</v>
      </c>
      <c r="C310" s="66">
        <v>29</v>
      </c>
    </row>
    <row r="311" spans="2:3" ht="12.75">
      <c r="B311" s="79" t="s">
        <v>7</v>
      </c>
      <c r="C311" s="66">
        <v>37</v>
      </c>
    </row>
    <row r="312" spans="2:3" ht="12.75">
      <c r="B312" s="79" t="s">
        <v>269</v>
      </c>
      <c r="C312" s="66">
        <v>43</v>
      </c>
    </row>
    <row r="313" spans="2:3" ht="12.75">
      <c r="B313" s="79" t="s">
        <v>170</v>
      </c>
      <c r="C313" s="66">
        <v>55</v>
      </c>
    </row>
    <row r="314" spans="2:3" ht="12.75">
      <c r="B314" s="79" t="s">
        <v>8</v>
      </c>
      <c r="C314" s="66">
        <v>69</v>
      </c>
    </row>
    <row r="315" spans="2:3" ht="12.75">
      <c r="B315" s="79" t="s">
        <v>10</v>
      </c>
      <c r="C315" s="66">
        <v>85</v>
      </c>
    </row>
    <row r="316" spans="2:3" ht="12.75">
      <c r="B316" s="79" t="s">
        <v>172</v>
      </c>
      <c r="C316" s="66">
        <v>98</v>
      </c>
    </row>
    <row r="317" spans="2:3" ht="12.75">
      <c r="B317" s="79" t="s">
        <v>194</v>
      </c>
      <c r="C317" s="66">
        <v>103</v>
      </c>
    </row>
    <row r="318" spans="2:3" ht="12.75">
      <c r="B318" s="79" t="s">
        <v>195</v>
      </c>
      <c r="C318" s="66">
        <v>170</v>
      </c>
    </row>
    <row r="319" spans="2:3" ht="13.5" thickBot="1">
      <c r="B319" s="179" t="s">
        <v>11</v>
      </c>
      <c r="C319" s="185">
        <v>259</v>
      </c>
    </row>
    <row r="322" spans="2:3" ht="24.75" customHeight="1" thickBot="1">
      <c r="B322" s="370" t="s">
        <v>294</v>
      </c>
      <c r="C322" s="370"/>
    </row>
    <row r="323" spans="2:3" ht="12.75">
      <c r="B323" s="63" t="s">
        <v>71</v>
      </c>
      <c r="C323" s="64" t="s">
        <v>31</v>
      </c>
    </row>
    <row r="324" spans="2:3" ht="12.75">
      <c r="B324" s="79" t="s">
        <v>194</v>
      </c>
      <c r="C324" s="106">
        <v>1</v>
      </c>
    </row>
    <row r="325" spans="2:3" ht="12.75">
      <c r="B325" s="79" t="s">
        <v>7</v>
      </c>
      <c r="C325" s="106">
        <v>4</v>
      </c>
    </row>
    <row r="326" spans="2:3" ht="12.75">
      <c r="B326" s="79" t="s">
        <v>163</v>
      </c>
      <c r="C326" s="106">
        <v>4</v>
      </c>
    </row>
    <row r="327" spans="2:3" ht="12.75">
      <c r="B327" s="79" t="s">
        <v>10</v>
      </c>
      <c r="C327" s="106">
        <v>7</v>
      </c>
    </row>
    <row r="328" spans="2:3" ht="12.75">
      <c r="B328" s="79" t="s">
        <v>6</v>
      </c>
      <c r="C328" s="106">
        <v>9</v>
      </c>
    </row>
    <row r="329" spans="2:3" ht="12.75">
      <c r="B329" s="79" t="s">
        <v>269</v>
      </c>
      <c r="C329" s="106">
        <v>17</v>
      </c>
    </row>
    <row r="330" spans="2:3" ht="12.75">
      <c r="B330" s="79" t="s">
        <v>67</v>
      </c>
      <c r="C330" s="106">
        <v>17</v>
      </c>
    </row>
    <row r="331" spans="2:3" ht="12.75">
      <c r="B331" s="79" t="s">
        <v>9</v>
      </c>
      <c r="C331" s="106">
        <v>21</v>
      </c>
    </row>
    <row r="332" spans="2:3" ht="12.75">
      <c r="B332" s="79" t="s">
        <v>11</v>
      </c>
      <c r="C332" s="106">
        <v>23</v>
      </c>
    </row>
    <row r="333" spans="2:3" ht="12.75">
      <c r="B333" s="79" t="s">
        <v>160</v>
      </c>
      <c r="C333" s="106">
        <v>24</v>
      </c>
    </row>
    <row r="334" spans="2:3" ht="12.75">
      <c r="B334" s="79" t="s">
        <v>292</v>
      </c>
      <c r="C334" s="106">
        <v>25</v>
      </c>
    </row>
    <row r="335" spans="2:3" ht="12.75">
      <c r="B335" s="79" t="s">
        <v>195</v>
      </c>
      <c r="C335" s="106">
        <v>42</v>
      </c>
    </row>
    <row r="336" spans="2:3" ht="12.75">
      <c r="B336" s="79" t="s">
        <v>8</v>
      </c>
      <c r="C336" s="106">
        <v>44</v>
      </c>
    </row>
    <row r="337" spans="2:3" ht="12.75">
      <c r="B337" s="79" t="s">
        <v>170</v>
      </c>
      <c r="C337" s="106">
        <v>56</v>
      </c>
    </row>
    <row r="338" spans="2:15" ht="12.75">
      <c r="B338" s="79" t="s">
        <v>59</v>
      </c>
      <c r="C338" s="106">
        <v>78</v>
      </c>
      <c r="O338" s="127"/>
    </row>
    <row r="339" spans="2:3" ht="13.5" thickBot="1">
      <c r="B339" s="179" t="s">
        <v>172</v>
      </c>
      <c r="C339" s="184">
        <v>110</v>
      </c>
    </row>
    <row r="341" spans="2:3" ht="13.5" customHeight="1">
      <c r="B341" s="297"/>
      <c r="C341" s="297"/>
    </row>
    <row r="344" ht="13.5" thickBot="1"/>
    <row r="345" spans="2:16" ht="39" thickBot="1">
      <c r="B345" s="283" t="s">
        <v>71</v>
      </c>
      <c r="C345" s="284" t="s">
        <v>4</v>
      </c>
      <c r="D345" s="284" t="s">
        <v>3</v>
      </c>
      <c r="E345" s="284" t="s">
        <v>244</v>
      </c>
      <c r="F345" s="284" t="s">
        <v>245</v>
      </c>
      <c r="G345" s="285" t="s">
        <v>246</v>
      </c>
      <c r="H345" s="286" t="s">
        <v>247</v>
      </c>
      <c r="I345" s="287" t="s">
        <v>248</v>
      </c>
      <c r="J345" s="286" t="s">
        <v>249</v>
      </c>
      <c r="K345" s="286" t="s">
        <v>5</v>
      </c>
      <c r="L345" s="286" t="s">
        <v>250</v>
      </c>
      <c r="M345" s="286" t="s">
        <v>251</v>
      </c>
      <c r="N345" s="288" t="s">
        <v>252</v>
      </c>
      <c r="O345" s="289" t="s">
        <v>181</v>
      </c>
      <c r="P345" s="290" t="s">
        <v>303</v>
      </c>
    </row>
    <row r="346" spans="2:16" ht="12.75">
      <c r="B346" s="278" t="s">
        <v>194</v>
      </c>
      <c r="C346" s="279">
        <v>52.47</v>
      </c>
      <c r="D346" s="280">
        <v>3.27</v>
      </c>
      <c r="E346" s="280">
        <v>9.87</v>
      </c>
      <c r="F346" s="280">
        <v>13.89</v>
      </c>
      <c r="G346" s="280">
        <v>73.29</v>
      </c>
      <c r="H346" s="280">
        <v>2.21</v>
      </c>
      <c r="I346" s="280">
        <v>6.72</v>
      </c>
      <c r="J346" s="280">
        <v>7.34</v>
      </c>
      <c r="K346" s="280">
        <v>35.84</v>
      </c>
      <c r="L346" s="280">
        <v>5.54</v>
      </c>
      <c r="M346" s="280">
        <v>13.8</v>
      </c>
      <c r="N346" s="281">
        <v>140.84</v>
      </c>
      <c r="O346" s="281">
        <v>103</v>
      </c>
      <c r="P346" s="282">
        <v>0.8</v>
      </c>
    </row>
    <row r="347" spans="2:16" ht="12.75">
      <c r="B347" s="79" t="s">
        <v>10</v>
      </c>
      <c r="C347" s="183">
        <v>66.52</v>
      </c>
      <c r="D347" s="83">
        <v>3.02</v>
      </c>
      <c r="E347" s="83">
        <v>6.72</v>
      </c>
      <c r="F347" s="83">
        <v>11.18</v>
      </c>
      <c r="G347" s="83">
        <v>9.59</v>
      </c>
      <c r="H347" s="83">
        <v>9.28</v>
      </c>
      <c r="I347" s="83">
        <v>6.72</v>
      </c>
      <c r="J347" s="83">
        <v>4.96</v>
      </c>
      <c r="K347" s="83">
        <v>24.47</v>
      </c>
      <c r="L347" s="83">
        <v>11.87</v>
      </c>
      <c r="M347" s="83">
        <v>18.53</v>
      </c>
      <c r="N347" s="34">
        <v>139.74</v>
      </c>
      <c r="O347" s="34">
        <v>85.11</v>
      </c>
      <c r="P347" s="268">
        <v>6.8</v>
      </c>
    </row>
    <row r="348" spans="2:16" ht="12.75">
      <c r="B348" s="79" t="s">
        <v>7</v>
      </c>
      <c r="C348" s="183">
        <f>D29</f>
        <v>0.3219698415728192</v>
      </c>
      <c r="D348" s="83">
        <v>32.2</v>
      </c>
      <c r="E348" s="83">
        <v>1.25</v>
      </c>
      <c r="F348" s="83">
        <v>6.79</v>
      </c>
      <c r="G348" s="83">
        <v>88.12</v>
      </c>
      <c r="H348" s="83">
        <v>50.61</v>
      </c>
      <c r="I348" s="83">
        <v>86.78</v>
      </c>
      <c r="J348" s="83">
        <v>11.56</v>
      </c>
      <c r="K348" s="83">
        <v>20.65</v>
      </c>
      <c r="L348" s="83">
        <v>42.11</v>
      </c>
      <c r="M348" s="83">
        <v>6.44</v>
      </c>
      <c r="N348" s="34">
        <v>228.44</v>
      </c>
      <c r="O348" s="34">
        <v>37.11</v>
      </c>
      <c r="P348" s="268">
        <v>4.02</v>
      </c>
    </row>
    <row r="349" spans="2:16" ht="12.75">
      <c r="B349" s="79" t="s">
        <v>269</v>
      </c>
      <c r="C349" s="183">
        <v>46.5</v>
      </c>
      <c r="D349" s="83">
        <v>17.3</v>
      </c>
      <c r="E349" s="83">
        <v>5.21</v>
      </c>
      <c r="F349" s="83">
        <v>13</v>
      </c>
      <c r="G349" s="83">
        <v>78.49</v>
      </c>
      <c r="H349" s="83">
        <v>25.05</v>
      </c>
      <c r="I349" s="83">
        <v>38.13</v>
      </c>
      <c r="J349" s="83">
        <v>30.33</v>
      </c>
      <c r="K349" s="83">
        <v>8.7</v>
      </c>
      <c r="L349" s="83">
        <v>27.74</v>
      </c>
      <c r="M349" s="83">
        <v>38.38</v>
      </c>
      <c r="N349" s="34">
        <v>55.52</v>
      </c>
      <c r="O349" s="34">
        <v>43.04</v>
      </c>
      <c r="P349" s="268">
        <v>17.01</v>
      </c>
    </row>
    <row r="350" spans="2:16" ht="12.75">
      <c r="B350" s="79" t="s">
        <v>160</v>
      </c>
      <c r="C350" s="183">
        <v>122.75</v>
      </c>
      <c r="D350" s="83">
        <v>24.47</v>
      </c>
      <c r="E350" s="83">
        <v>1.34</v>
      </c>
      <c r="F350" s="83">
        <v>23.06</v>
      </c>
      <c r="G350" s="83">
        <v>178.34</v>
      </c>
      <c r="H350" s="83">
        <v>46.44</v>
      </c>
      <c r="I350" s="83">
        <v>32.61</v>
      </c>
      <c r="J350" s="83">
        <v>27.22</v>
      </c>
      <c r="K350" s="83">
        <v>5.06</v>
      </c>
      <c r="L350" s="83">
        <v>41.51</v>
      </c>
      <c r="M350" s="83">
        <v>21.75</v>
      </c>
      <c r="N350" s="34">
        <v>180.83</v>
      </c>
      <c r="O350" s="34">
        <v>11.29</v>
      </c>
      <c r="P350" s="268">
        <v>23.88</v>
      </c>
    </row>
    <row r="351" spans="2:16" ht="12.75">
      <c r="B351" s="79" t="s">
        <v>11</v>
      </c>
      <c r="C351" s="183">
        <v>123.57</v>
      </c>
      <c r="D351" s="83">
        <v>0.63</v>
      </c>
      <c r="E351" s="83">
        <v>0.83</v>
      </c>
      <c r="F351" s="83">
        <v>34.95</v>
      </c>
      <c r="G351" s="83">
        <v>51.52</v>
      </c>
      <c r="H351" s="83">
        <v>91.5</v>
      </c>
      <c r="I351" s="83">
        <v>1.28</v>
      </c>
      <c r="J351" s="83">
        <v>88.62</v>
      </c>
      <c r="K351" s="83">
        <v>107.56</v>
      </c>
      <c r="L351" s="83">
        <v>4.86</v>
      </c>
      <c r="M351" s="83">
        <v>18.34</v>
      </c>
      <c r="N351" s="34">
        <v>207.34</v>
      </c>
      <c r="O351" s="34">
        <v>259.29</v>
      </c>
      <c r="P351" s="268">
        <v>23.43</v>
      </c>
    </row>
    <row r="352" spans="2:16" ht="12.75">
      <c r="B352" s="79" t="s">
        <v>163</v>
      </c>
      <c r="C352" s="183">
        <v>56.54</v>
      </c>
      <c r="D352" s="83">
        <v>4.41</v>
      </c>
      <c r="E352" s="83">
        <v>6.41</v>
      </c>
      <c r="F352" s="83">
        <v>6.31</v>
      </c>
      <c r="G352" s="83">
        <v>80.13</v>
      </c>
      <c r="H352" s="83">
        <v>2.78</v>
      </c>
      <c r="I352" s="83">
        <v>6.25</v>
      </c>
      <c r="J352" s="83">
        <v>4.27</v>
      </c>
      <c r="K352" s="83">
        <v>12.67</v>
      </c>
      <c r="L352" s="83">
        <v>5.53</v>
      </c>
      <c r="M352" s="83">
        <v>7.01</v>
      </c>
      <c r="N352" s="34">
        <v>3.49</v>
      </c>
      <c r="O352" s="34">
        <v>12.85</v>
      </c>
      <c r="P352" s="268">
        <v>3.85</v>
      </c>
    </row>
    <row r="353" spans="2:16" ht="12.75">
      <c r="B353" s="79" t="s">
        <v>9</v>
      </c>
      <c r="C353" s="183">
        <v>4.65</v>
      </c>
      <c r="D353" s="83">
        <v>7.75</v>
      </c>
      <c r="E353" s="83">
        <v>0.85</v>
      </c>
      <c r="F353" s="83">
        <v>0.56</v>
      </c>
      <c r="G353" s="83">
        <v>96.97</v>
      </c>
      <c r="H353" s="83">
        <v>33.15</v>
      </c>
      <c r="I353" s="83">
        <v>92.94</v>
      </c>
      <c r="J353" s="83">
        <v>72.4</v>
      </c>
      <c r="K353" s="83">
        <v>61.13</v>
      </c>
      <c r="L353" s="83">
        <v>23.53</v>
      </c>
      <c r="M353" s="83">
        <v>73.24</v>
      </c>
      <c r="N353" s="34">
        <v>174.16</v>
      </c>
      <c r="O353" s="34">
        <v>8.35</v>
      </c>
      <c r="P353" s="268">
        <v>20.68</v>
      </c>
    </row>
    <row r="354" spans="2:16" ht="12.75">
      <c r="B354" s="79" t="s">
        <v>195</v>
      </c>
      <c r="C354" s="183">
        <v>66.38</v>
      </c>
      <c r="D354" s="83">
        <v>1.65</v>
      </c>
      <c r="E354" s="83">
        <v>20.29</v>
      </c>
      <c r="F354" s="83">
        <v>32.05</v>
      </c>
      <c r="G354" s="83">
        <v>172.15</v>
      </c>
      <c r="H354" s="83">
        <v>30.62</v>
      </c>
      <c r="I354" s="83">
        <v>33.42</v>
      </c>
      <c r="J354" s="83">
        <v>38.9</v>
      </c>
      <c r="K354" s="83">
        <v>49.98</v>
      </c>
      <c r="L354" s="83">
        <v>26.4</v>
      </c>
      <c r="M354" s="83">
        <v>26.85</v>
      </c>
      <c r="N354" s="34">
        <v>185.28</v>
      </c>
      <c r="O354" s="34">
        <v>169.6</v>
      </c>
      <c r="P354" s="268">
        <v>41.98</v>
      </c>
    </row>
    <row r="355" spans="2:16" ht="12.75">
      <c r="B355" s="79" t="s">
        <v>292</v>
      </c>
      <c r="C355" s="183">
        <v>76.15</v>
      </c>
      <c r="D355" s="83">
        <v>2.84</v>
      </c>
      <c r="E355" s="83">
        <v>4.95</v>
      </c>
      <c r="F355" s="83">
        <v>10.51</v>
      </c>
      <c r="G355" s="83">
        <v>86.12</v>
      </c>
      <c r="H355" s="83">
        <v>48.3</v>
      </c>
      <c r="I355" s="83">
        <v>48.31</v>
      </c>
      <c r="J355" s="83">
        <v>39.38</v>
      </c>
      <c r="K355" s="83">
        <v>6.48</v>
      </c>
      <c r="L355" s="83">
        <v>12.08</v>
      </c>
      <c r="M355" s="83">
        <v>14.75</v>
      </c>
      <c r="N355" s="34">
        <v>123.49</v>
      </c>
      <c r="O355" s="34">
        <v>18.73</v>
      </c>
      <c r="P355" s="268">
        <v>25.28</v>
      </c>
    </row>
    <row r="356" spans="2:16" ht="12.75">
      <c r="B356" s="79" t="s">
        <v>8</v>
      </c>
      <c r="C356" s="183">
        <v>121.22</v>
      </c>
      <c r="D356" s="83">
        <v>2.02</v>
      </c>
      <c r="E356" s="83">
        <v>19.22</v>
      </c>
      <c r="F356" s="83">
        <v>35.53</v>
      </c>
      <c r="G356" s="83">
        <v>113.43</v>
      </c>
      <c r="H356" s="83">
        <v>57.86</v>
      </c>
      <c r="I356" s="83">
        <v>34.02</v>
      </c>
      <c r="J356" s="83">
        <v>45.72</v>
      </c>
      <c r="K356" s="83">
        <v>25.68</v>
      </c>
      <c r="L356" s="83">
        <v>24.4</v>
      </c>
      <c r="M356" s="83">
        <v>16.45</v>
      </c>
      <c r="N356" s="34">
        <v>163.9</v>
      </c>
      <c r="O356" s="34">
        <v>69.49</v>
      </c>
      <c r="P356" s="268">
        <v>43.65</v>
      </c>
    </row>
    <row r="357" spans="2:16" ht="12.75">
      <c r="B357" s="79" t="s">
        <v>67</v>
      </c>
      <c r="C357" s="183">
        <v>73.17</v>
      </c>
      <c r="D357" s="83">
        <v>9.77</v>
      </c>
      <c r="E357" s="83">
        <v>1.65</v>
      </c>
      <c r="F357" s="83">
        <v>1.86</v>
      </c>
      <c r="G357" s="83">
        <v>17.78</v>
      </c>
      <c r="H357" s="83">
        <v>37.23</v>
      </c>
      <c r="I357" s="83">
        <v>5.18</v>
      </c>
      <c r="J357" s="83">
        <v>25</v>
      </c>
      <c r="K357" s="83">
        <v>31.04</v>
      </c>
      <c r="L357" s="83">
        <v>8.22</v>
      </c>
      <c r="M357" s="83">
        <v>3.26</v>
      </c>
      <c r="N357" s="34">
        <v>1.03</v>
      </c>
      <c r="O357" s="34">
        <v>5.24</v>
      </c>
      <c r="P357" s="268">
        <v>17.22</v>
      </c>
    </row>
    <row r="358" spans="2:16" ht="12.75">
      <c r="B358" s="79" t="s">
        <v>172</v>
      </c>
      <c r="C358" s="183">
        <v>69.72</v>
      </c>
      <c r="D358" s="83">
        <v>34.98</v>
      </c>
      <c r="E358" s="83">
        <v>3.24</v>
      </c>
      <c r="F358" s="83">
        <v>6.61</v>
      </c>
      <c r="G358" s="83">
        <v>145.54</v>
      </c>
      <c r="H358" s="83">
        <v>24.63</v>
      </c>
      <c r="I358" s="83">
        <v>20.58</v>
      </c>
      <c r="J358" s="83">
        <v>25.05</v>
      </c>
      <c r="K358" s="83">
        <v>4.01</v>
      </c>
      <c r="L358" s="83">
        <v>53.8</v>
      </c>
      <c r="M358" s="83">
        <v>7.75</v>
      </c>
      <c r="N358" s="34">
        <v>36.24</v>
      </c>
      <c r="O358" s="34">
        <v>98.1</v>
      </c>
      <c r="P358" s="268">
        <v>110.48</v>
      </c>
    </row>
    <row r="359" spans="2:16" ht="12.75">
      <c r="B359" s="79" t="s">
        <v>170</v>
      </c>
      <c r="C359" s="183">
        <v>88.62</v>
      </c>
      <c r="D359" s="83">
        <v>36.84</v>
      </c>
      <c r="E359" s="83">
        <v>19.94</v>
      </c>
      <c r="F359" s="83">
        <v>42.35</v>
      </c>
      <c r="G359" s="83">
        <v>155.53</v>
      </c>
      <c r="H359" s="83">
        <v>39.11</v>
      </c>
      <c r="I359" s="83">
        <v>78.56</v>
      </c>
      <c r="J359" s="83">
        <v>53.36</v>
      </c>
      <c r="K359" s="83">
        <v>62.46</v>
      </c>
      <c r="L359" s="83">
        <v>61.06</v>
      </c>
      <c r="M359" s="83">
        <v>47.27</v>
      </c>
      <c r="N359" s="34">
        <v>196.4</v>
      </c>
      <c r="O359" s="34">
        <v>54.58</v>
      </c>
      <c r="P359" s="268">
        <v>56.42</v>
      </c>
    </row>
    <row r="360" spans="2:16" ht="12.75">
      <c r="B360" s="79" t="s">
        <v>59</v>
      </c>
      <c r="C360" s="183">
        <v>116.8</v>
      </c>
      <c r="D360" s="83">
        <v>13.14</v>
      </c>
      <c r="E360" s="83">
        <v>23.7</v>
      </c>
      <c r="F360" s="83">
        <v>28.81</v>
      </c>
      <c r="G360" s="83">
        <v>166.41</v>
      </c>
      <c r="H360" s="83">
        <v>54.37</v>
      </c>
      <c r="I360" s="83">
        <v>65.04</v>
      </c>
      <c r="J360" s="83">
        <v>13.13</v>
      </c>
      <c r="K360" s="83">
        <v>17.59</v>
      </c>
      <c r="L360" s="83">
        <v>14.88</v>
      </c>
      <c r="M360" s="83">
        <v>30.63</v>
      </c>
      <c r="N360" s="34">
        <v>78.37</v>
      </c>
      <c r="O360" s="34">
        <v>8.05</v>
      </c>
      <c r="P360" s="268">
        <v>77.75</v>
      </c>
    </row>
    <row r="361" spans="2:16" ht="13.5" thickBot="1">
      <c r="B361" s="79" t="s">
        <v>6</v>
      </c>
      <c r="C361" s="183">
        <v>55.21</v>
      </c>
      <c r="D361" s="83">
        <v>6.19</v>
      </c>
      <c r="E361" s="83">
        <v>1.15</v>
      </c>
      <c r="F361" s="83">
        <v>6.3</v>
      </c>
      <c r="G361" s="83">
        <v>663.85</v>
      </c>
      <c r="H361" s="83">
        <v>113.4</v>
      </c>
      <c r="I361" s="83">
        <v>26.23</v>
      </c>
      <c r="J361" s="83">
        <v>52.23</v>
      </c>
      <c r="K361" s="83">
        <v>33.98</v>
      </c>
      <c r="L361" s="83">
        <v>33.41</v>
      </c>
      <c r="M361" s="83">
        <v>51.24</v>
      </c>
      <c r="N361" s="34">
        <v>39.06</v>
      </c>
      <c r="O361" s="34">
        <v>29.48</v>
      </c>
      <c r="P361" s="268">
        <v>9.32</v>
      </c>
    </row>
    <row r="362" spans="2:16" ht="13.5" thickBot="1">
      <c r="B362" s="103" t="s">
        <v>41</v>
      </c>
      <c r="C362" s="108">
        <f>MAX(C346,C347,C348,C349,C350,C351,C352,C353,C354,C355,C356,C357,C358,C359,C360,C361,)/10</f>
        <v>12.357</v>
      </c>
      <c r="D362" s="155">
        <f aca="true" t="shared" si="14" ref="D362:P362">MAX(D346,D347,D348,D349,D350,D351,D352,D353,D354,D355,D356,D357,D358,D359,D360,D361,)/10</f>
        <v>3.684</v>
      </c>
      <c r="E362" s="155">
        <f t="shared" si="14"/>
        <v>2.37</v>
      </c>
      <c r="F362" s="155">
        <f t="shared" si="14"/>
        <v>4.235</v>
      </c>
      <c r="G362" s="155">
        <f t="shared" si="14"/>
        <v>66.385</v>
      </c>
      <c r="H362" s="155">
        <f t="shared" si="14"/>
        <v>11.34</v>
      </c>
      <c r="I362" s="155">
        <f t="shared" si="14"/>
        <v>9.294</v>
      </c>
      <c r="J362" s="155">
        <f t="shared" si="14"/>
        <v>8.862</v>
      </c>
      <c r="K362" s="155">
        <f t="shared" si="14"/>
        <v>10.756</v>
      </c>
      <c r="L362" s="155">
        <f t="shared" si="14"/>
        <v>6.106</v>
      </c>
      <c r="M362" s="155">
        <f t="shared" si="14"/>
        <v>7.324</v>
      </c>
      <c r="N362" s="155">
        <f t="shared" si="14"/>
        <v>22.844</v>
      </c>
      <c r="O362" s="155">
        <f t="shared" si="14"/>
        <v>25.929000000000002</v>
      </c>
      <c r="P362" s="269">
        <f t="shared" si="14"/>
        <v>11.048</v>
      </c>
    </row>
    <row r="364" ht="13.5" thickBot="1">
      <c r="AN364" s="156"/>
    </row>
    <row r="365" spans="2:40" ht="38.25">
      <c r="B365" s="270" t="s">
        <v>71</v>
      </c>
      <c r="C365" s="50" t="s">
        <v>4</v>
      </c>
      <c r="D365" s="50" t="s">
        <v>3</v>
      </c>
      <c r="E365" s="50" t="s">
        <v>244</v>
      </c>
      <c r="F365" s="50" t="s">
        <v>245</v>
      </c>
      <c r="G365" s="197" t="s">
        <v>246</v>
      </c>
      <c r="H365" s="200" t="s">
        <v>247</v>
      </c>
      <c r="I365" s="199" t="s">
        <v>248</v>
      </c>
      <c r="J365" s="200" t="s">
        <v>249</v>
      </c>
      <c r="K365" s="200" t="s">
        <v>5</v>
      </c>
      <c r="L365" s="200" t="s">
        <v>250</v>
      </c>
      <c r="M365" s="200" t="s">
        <v>251</v>
      </c>
      <c r="N365" s="201" t="s">
        <v>252</v>
      </c>
      <c r="O365" s="198" t="s">
        <v>181</v>
      </c>
      <c r="P365" s="198" t="s">
        <v>253</v>
      </c>
      <c r="Q365" s="368" t="s">
        <v>271</v>
      </c>
      <c r="R365" s="367"/>
      <c r="AN365" s="127"/>
    </row>
    <row r="366" spans="2:40" ht="12.75">
      <c r="B366" s="79" t="s">
        <v>194</v>
      </c>
      <c r="C366" s="183">
        <f>10-C346/C$362</f>
        <v>5.753823743627094</v>
      </c>
      <c r="D366" s="183">
        <f aca="true" t="shared" si="15" ref="D366:P366">10-D346/D$362</f>
        <v>9.112377850162867</v>
      </c>
      <c r="E366" s="183">
        <f t="shared" si="15"/>
        <v>5.835443037974684</v>
      </c>
      <c r="F366" s="183">
        <f t="shared" si="15"/>
        <v>6.720188902007084</v>
      </c>
      <c r="G366" s="183">
        <f t="shared" si="15"/>
        <v>8.89598553890186</v>
      </c>
      <c r="H366" s="183">
        <f t="shared" si="15"/>
        <v>9.805114638447971</v>
      </c>
      <c r="I366" s="183">
        <f t="shared" si="15"/>
        <v>9.276952872821175</v>
      </c>
      <c r="J366" s="183">
        <f t="shared" si="15"/>
        <v>9.171744527194765</v>
      </c>
      <c r="K366" s="183">
        <f t="shared" si="15"/>
        <v>6.667906284864261</v>
      </c>
      <c r="L366" s="183">
        <f t="shared" si="15"/>
        <v>9.092695709138551</v>
      </c>
      <c r="M366" s="183">
        <f t="shared" si="15"/>
        <v>8.115783724740579</v>
      </c>
      <c r="N366" s="183">
        <f t="shared" si="15"/>
        <v>3.834704955349326</v>
      </c>
      <c r="O366" s="183">
        <f t="shared" si="15"/>
        <v>6.02761386864129</v>
      </c>
      <c r="P366" s="183">
        <f t="shared" si="15"/>
        <v>9.927588703837799</v>
      </c>
      <c r="Q366" s="272">
        <f>SUM(C366:P366)</f>
        <v>108.23792435770932</v>
      </c>
      <c r="R366" s="273">
        <f>Q366/$Q$383</f>
        <v>0.7731280311264951</v>
      </c>
      <c r="T366" s="204"/>
      <c r="U366" s="194"/>
      <c r="AN366" s="127"/>
    </row>
    <row r="367" spans="2:21" ht="12.75">
      <c r="B367" s="79" t="s">
        <v>10</v>
      </c>
      <c r="C367" s="183">
        <f aca="true" t="shared" si="16" ref="C367:P367">10-C347/C$362</f>
        <v>4.616816379380109</v>
      </c>
      <c r="D367" s="183">
        <f t="shared" si="16"/>
        <v>9.180238870792618</v>
      </c>
      <c r="E367" s="183">
        <f t="shared" si="16"/>
        <v>7.164556962025317</v>
      </c>
      <c r="F367" s="183">
        <f t="shared" si="16"/>
        <v>7.360094451003542</v>
      </c>
      <c r="G367" s="183">
        <f t="shared" si="16"/>
        <v>9.855539655042556</v>
      </c>
      <c r="H367" s="183">
        <f t="shared" si="16"/>
        <v>9.181657848324516</v>
      </c>
      <c r="I367" s="183">
        <f t="shared" si="16"/>
        <v>9.276952872821175</v>
      </c>
      <c r="J367" s="183">
        <f t="shared" si="16"/>
        <v>9.440306928458588</v>
      </c>
      <c r="K367" s="183">
        <f t="shared" si="16"/>
        <v>7.7249907028635185</v>
      </c>
      <c r="L367" s="183">
        <f t="shared" si="16"/>
        <v>8.056010481493614</v>
      </c>
      <c r="M367" s="183">
        <f t="shared" si="16"/>
        <v>7.46996176952485</v>
      </c>
      <c r="N367" s="183">
        <f t="shared" si="16"/>
        <v>3.882857643144808</v>
      </c>
      <c r="O367" s="183">
        <f t="shared" si="16"/>
        <v>6.717574916117089</v>
      </c>
      <c r="P367" s="183">
        <f t="shared" si="16"/>
        <v>9.38450398262129</v>
      </c>
      <c r="Q367" s="274">
        <f aca="true" t="shared" si="17" ref="Q367:Q381">SUM(C367:P367)</f>
        <v>109.31206346361358</v>
      </c>
      <c r="R367" s="275">
        <f aca="true" t="shared" si="18" ref="R367:R381">Q367/$Q$383</f>
        <v>0.7808004533115256</v>
      </c>
      <c r="T367" s="204"/>
      <c r="U367" s="194"/>
    </row>
    <row r="368" spans="2:21" ht="12.75">
      <c r="B368" s="79" t="s">
        <v>7</v>
      </c>
      <c r="C368" s="183">
        <f aca="true" t="shared" si="19" ref="C368:P368">10-C348/C$362</f>
        <v>9.973944335876602</v>
      </c>
      <c r="D368" s="183">
        <f t="shared" si="19"/>
        <v>1.2595005428881638</v>
      </c>
      <c r="E368" s="183">
        <f t="shared" si="19"/>
        <v>9.472573839662447</v>
      </c>
      <c r="F368" s="183">
        <f t="shared" si="19"/>
        <v>8.396694214876034</v>
      </c>
      <c r="G368" s="183">
        <f t="shared" si="19"/>
        <v>8.672591699932214</v>
      </c>
      <c r="H368" s="183">
        <f t="shared" si="19"/>
        <v>5.537037037037037</v>
      </c>
      <c r="I368" s="183">
        <f t="shared" si="19"/>
        <v>0.6627931999139225</v>
      </c>
      <c r="J368" s="183">
        <f t="shared" si="19"/>
        <v>8.695554051004288</v>
      </c>
      <c r="K368" s="183">
        <f t="shared" si="19"/>
        <v>8.080141316474526</v>
      </c>
      <c r="L368" s="183">
        <f t="shared" si="19"/>
        <v>3.1035047494267936</v>
      </c>
      <c r="M368" s="183">
        <f t="shared" si="19"/>
        <v>9.120699071545603</v>
      </c>
      <c r="N368" s="183">
        <f t="shared" si="19"/>
        <v>0</v>
      </c>
      <c r="O368" s="183">
        <f t="shared" si="19"/>
        <v>8.568783987041536</v>
      </c>
      <c r="P368" s="183">
        <f t="shared" si="19"/>
        <v>9.63613323678494</v>
      </c>
      <c r="Q368" s="274">
        <f t="shared" si="17"/>
        <v>91.1799512824641</v>
      </c>
      <c r="R368" s="275">
        <f t="shared" si="18"/>
        <v>0.651285366303315</v>
      </c>
      <c r="T368" s="204"/>
      <c r="U368" s="194"/>
    </row>
    <row r="369" spans="2:21" ht="12.75">
      <c r="B369" s="79" t="s">
        <v>269</v>
      </c>
      <c r="C369" s="183">
        <f aca="true" t="shared" si="20" ref="C369:P369">10-C349/C$362</f>
        <v>6.236950716193251</v>
      </c>
      <c r="D369" s="183">
        <f t="shared" si="20"/>
        <v>5.304017372421281</v>
      </c>
      <c r="E369" s="183">
        <f t="shared" si="20"/>
        <v>7.80168776371308</v>
      </c>
      <c r="F369" s="183">
        <f t="shared" si="20"/>
        <v>6.93034238488784</v>
      </c>
      <c r="G369" s="183">
        <f t="shared" si="20"/>
        <v>8.817654590645477</v>
      </c>
      <c r="H369" s="183">
        <f t="shared" si="20"/>
        <v>7.791005291005291</v>
      </c>
      <c r="I369" s="183">
        <f t="shared" si="20"/>
        <v>5.8973531310522915</v>
      </c>
      <c r="J369" s="183">
        <f t="shared" si="20"/>
        <v>6.577522004062288</v>
      </c>
      <c r="K369" s="183">
        <f t="shared" si="20"/>
        <v>9.19114912606917</v>
      </c>
      <c r="L369" s="183">
        <f t="shared" si="20"/>
        <v>5.456927612184736</v>
      </c>
      <c r="M369" s="183">
        <f t="shared" si="20"/>
        <v>4.759694156198798</v>
      </c>
      <c r="N369" s="183">
        <f t="shared" si="20"/>
        <v>7.569602521449834</v>
      </c>
      <c r="O369" s="183">
        <f t="shared" si="20"/>
        <v>8.34008253307108</v>
      </c>
      <c r="P369" s="183">
        <f t="shared" si="20"/>
        <v>8.460354815351195</v>
      </c>
      <c r="Q369" s="274">
        <f t="shared" si="17"/>
        <v>99.13434401830563</v>
      </c>
      <c r="R369" s="275">
        <f t="shared" si="18"/>
        <v>0.7081024572736117</v>
      </c>
      <c r="T369" s="204"/>
      <c r="U369" s="194"/>
    </row>
    <row r="370" spans="2:21" ht="12.75">
      <c r="B370" s="79" t="s">
        <v>160</v>
      </c>
      <c r="C370" s="183">
        <f aca="true" t="shared" si="21" ref="C370:P370">10-C350/C$362</f>
        <v>0.06635914866067694</v>
      </c>
      <c r="D370" s="183">
        <f t="shared" si="21"/>
        <v>3.357763300760044</v>
      </c>
      <c r="E370" s="183">
        <f t="shared" si="21"/>
        <v>9.434599156118143</v>
      </c>
      <c r="F370" s="183">
        <f t="shared" si="21"/>
        <v>4.554899645808738</v>
      </c>
      <c r="G370" s="183">
        <f t="shared" si="21"/>
        <v>7.313549747683965</v>
      </c>
      <c r="H370" s="183">
        <f t="shared" si="21"/>
        <v>5.904761904761905</v>
      </c>
      <c r="I370" s="183">
        <f t="shared" si="21"/>
        <v>6.491284699806327</v>
      </c>
      <c r="J370" s="183">
        <f t="shared" si="21"/>
        <v>6.92845858722636</v>
      </c>
      <c r="K370" s="183">
        <f t="shared" si="21"/>
        <v>9.529564894012644</v>
      </c>
      <c r="L370" s="183">
        <f t="shared" si="21"/>
        <v>3.201768752047167</v>
      </c>
      <c r="M370" s="183">
        <f t="shared" si="21"/>
        <v>7.030311305297651</v>
      </c>
      <c r="N370" s="183">
        <f t="shared" si="21"/>
        <v>2.084135878129924</v>
      </c>
      <c r="O370" s="183">
        <f t="shared" si="21"/>
        <v>9.564580199776312</v>
      </c>
      <c r="P370" s="183">
        <f t="shared" si="21"/>
        <v>7.838522809558292</v>
      </c>
      <c r="Q370" s="274">
        <f t="shared" si="17"/>
        <v>83.30056002964815</v>
      </c>
      <c r="R370" s="275">
        <f t="shared" si="18"/>
        <v>0.5950040002117726</v>
      </c>
      <c r="T370" s="204"/>
      <c r="U370" s="194"/>
    </row>
    <row r="371" spans="2:21" ht="12.75">
      <c r="B371" s="79" t="s">
        <v>11</v>
      </c>
      <c r="C371" s="183">
        <f aca="true" t="shared" si="22" ref="C371:P371">10-C351/C$362</f>
        <v>0</v>
      </c>
      <c r="D371" s="183">
        <f t="shared" si="22"/>
        <v>9.82899022801303</v>
      </c>
      <c r="E371" s="183">
        <f t="shared" si="22"/>
        <v>9.649789029535865</v>
      </c>
      <c r="F371" s="183">
        <f t="shared" si="22"/>
        <v>1.7473435655253837</v>
      </c>
      <c r="G371" s="183">
        <f t="shared" si="22"/>
        <v>9.223921066505987</v>
      </c>
      <c r="H371" s="183">
        <f t="shared" si="22"/>
        <v>1.9312169312169303</v>
      </c>
      <c r="I371" s="183">
        <f t="shared" si="22"/>
        <v>9.862276737680224</v>
      </c>
      <c r="J371" s="183">
        <f t="shared" si="22"/>
        <v>0</v>
      </c>
      <c r="K371" s="183">
        <f t="shared" si="22"/>
        <v>0</v>
      </c>
      <c r="L371" s="183">
        <f t="shared" si="22"/>
        <v>9.204061578774976</v>
      </c>
      <c r="M371" s="183">
        <f t="shared" si="22"/>
        <v>7.49590387766248</v>
      </c>
      <c r="N371" s="183">
        <f t="shared" si="22"/>
        <v>0.9236561022587999</v>
      </c>
      <c r="O371" s="183">
        <f t="shared" si="22"/>
        <v>0</v>
      </c>
      <c r="P371" s="183">
        <f t="shared" si="22"/>
        <v>7.879254163649529</v>
      </c>
      <c r="Q371" s="274">
        <f t="shared" si="17"/>
        <v>67.7464132808232</v>
      </c>
      <c r="R371" s="275">
        <f t="shared" si="18"/>
        <v>0.48390295200588</v>
      </c>
      <c r="T371" s="204"/>
      <c r="U371" s="194"/>
    </row>
    <row r="372" spans="2:21" ht="12.75">
      <c r="B372" s="79" t="s">
        <v>163</v>
      </c>
      <c r="C372" s="183">
        <f aca="true" t="shared" si="23" ref="C372:P372">10-C352/C$362</f>
        <v>5.4244557740551915</v>
      </c>
      <c r="D372" s="183">
        <f t="shared" si="23"/>
        <v>8.802931596091206</v>
      </c>
      <c r="E372" s="183">
        <f t="shared" si="23"/>
        <v>7.29535864978903</v>
      </c>
      <c r="F372" s="183">
        <f t="shared" si="23"/>
        <v>8.510035419126329</v>
      </c>
      <c r="G372" s="183">
        <f t="shared" si="23"/>
        <v>8.792950214656926</v>
      </c>
      <c r="H372" s="183">
        <f t="shared" si="23"/>
        <v>9.75485008818342</v>
      </c>
      <c r="I372" s="183">
        <f t="shared" si="23"/>
        <v>9.327523133204219</v>
      </c>
      <c r="J372" s="183">
        <f t="shared" si="23"/>
        <v>9.518167456556082</v>
      </c>
      <c r="K372" s="183">
        <f t="shared" si="23"/>
        <v>8.822052807735218</v>
      </c>
      <c r="L372" s="183">
        <f t="shared" si="23"/>
        <v>9.094333442515559</v>
      </c>
      <c r="M372" s="183">
        <f t="shared" si="23"/>
        <v>9.042872747132714</v>
      </c>
      <c r="N372" s="183">
        <f t="shared" si="23"/>
        <v>9.847224654176152</v>
      </c>
      <c r="O372" s="183">
        <f t="shared" si="23"/>
        <v>9.504415904971268</v>
      </c>
      <c r="P372" s="183">
        <f t="shared" si="23"/>
        <v>9.651520637219406</v>
      </c>
      <c r="Q372" s="274">
        <f t="shared" si="17"/>
        <v>123.38869252541271</v>
      </c>
      <c r="R372" s="275">
        <f t="shared" si="18"/>
        <v>0.881347803752948</v>
      </c>
      <c r="T372" s="204"/>
      <c r="U372" s="194"/>
    </row>
    <row r="373" spans="2:21" ht="12.75">
      <c r="B373" s="79" t="s">
        <v>9</v>
      </c>
      <c r="C373" s="183">
        <f aca="true" t="shared" si="24" ref="C373:P373">10-C353/C$362</f>
        <v>9.623695071619325</v>
      </c>
      <c r="D373" s="183">
        <f t="shared" si="24"/>
        <v>7.896308360477741</v>
      </c>
      <c r="E373" s="183">
        <f t="shared" si="24"/>
        <v>9.641350210970463</v>
      </c>
      <c r="F373" s="183">
        <f t="shared" si="24"/>
        <v>9.867768595041323</v>
      </c>
      <c r="G373" s="183">
        <f t="shared" si="24"/>
        <v>8.539278451457408</v>
      </c>
      <c r="H373" s="183">
        <f t="shared" si="24"/>
        <v>7.076719576719577</v>
      </c>
      <c r="I373" s="183">
        <f t="shared" si="24"/>
        <v>0</v>
      </c>
      <c r="J373" s="183">
        <f t="shared" si="24"/>
        <v>1.8302866170164744</v>
      </c>
      <c r="K373" s="183">
        <f t="shared" si="24"/>
        <v>4.316660468575678</v>
      </c>
      <c r="L373" s="183">
        <f t="shared" si="24"/>
        <v>6.146413363904356</v>
      </c>
      <c r="M373" s="183">
        <f t="shared" si="24"/>
        <v>0</v>
      </c>
      <c r="N373" s="183">
        <f t="shared" si="24"/>
        <v>2.3761162668534412</v>
      </c>
      <c r="O373" s="183">
        <f t="shared" si="24"/>
        <v>9.677966755370434</v>
      </c>
      <c r="P373" s="183">
        <f t="shared" si="24"/>
        <v>8.128167994207097</v>
      </c>
      <c r="Q373" s="274">
        <f t="shared" si="17"/>
        <v>85.12073173221333</v>
      </c>
      <c r="R373" s="275">
        <f t="shared" si="18"/>
        <v>0.6080052266586666</v>
      </c>
      <c r="T373" s="204"/>
      <c r="U373" s="194"/>
    </row>
    <row r="374" spans="2:21" ht="12.75">
      <c r="B374" s="79" t="s">
        <v>195</v>
      </c>
      <c r="C374" s="183">
        <f aca="true" t="shared" si="25" ref="C374:P374">10-C354/C$362</f>
        <v>4.628145990127053</v>
      </c>
      <c r="D374" s="183">
        <f t="shared" si="25"/>
        <v>9.552117263843648</v>
      </c>
      <c r="E374" s="183">
        <f t="shared" si="25"/>
        <v>1.4388185654008439</v>
      </c>
      <c r="F374" s="183">
        <f t="shared" si="25"/>
        <v>2.4321133412042517</v>
      </c>
      <c r="G374" s="183">
        <f t="shared" si="25"/>
        <v>7.406793703396852</v>
      </c>
      <c r="H374" s="183">
        <f t="shared" si="25"/>
        <v>7.299823633156967</v>
      </c>
      <c r="I374" s="183">
        <f t="shared" si="25"/>
        <v>6.404131697869593</v>
      </c>
      <c r="J374" s="183">
        <f t="shared" si="25"/>
        <v>5.610471676822388</v>
      </c>
      <c r="K374" s="183">
        <f t="shared" si="25"/>
        <v>5.353291186314616</v>
      </c>
      <c r="L374" s="183">
        <f t="shared" si="25"/>
        <v>5.67638388470357</v>
      </c>
      <c r="M374" s="183">
        <f t="shared" si="25"/>
        <v>6.33397050791917</v>
      </c>
      <c r="N374" s="183">
        <f t="shared" si="25"/>
        <v>1.889336368411838</v>
      </c>
      <c r="O374" s="183">
        <f t="shared" si="25"/>
        <v>3.45906128273362</v>
      </c>
      <c r="P374" s="183">
        <f t="shared" si="25"/>
        <v>6.2002172338884876</v>
      </c>
      <c r="Q374" s="274">
        <f t="shared" si="17"/>
        <v>73.68467633579289</v>
      </c>
      <c r="R374" s="275">
        <f t="shared" si="18"/>
        <v>0.5263191166842349</v>
      </c>
      <c r="T374" s="204"/>
      <c r="U374" s="194"/>
    </row>
    <row r="375" spans="2:21" ht="12.75">
      <c r="B375" s="79" t="s">
        <v>292</v>
      </c>
      <c r="C375" s="183">
        <f aca="true" t="shared" si="26" ref="C375:P375">10-C355/C$362</f>
        <v>3.837501011572387</v>
      </c>
      <c r="D375" s="183">
        <f t="shared" si="26"/>
        <v>9.229098805646037</v>
      </c>
      <c r="E375" s="183">
        <f t="shared" si="26"/>
        <v>7.911392405063291</v>
      </c>
      <c r="F375" s="183">
        <f t="shared" si="26"/>
        <v>7.518299881936246</v>
      </c>
      <c r="G375" s="183">
        <f t="shared" si="26"/>
        <v>8.70271898772313</v>
      </c>
      <c r="H375" s="183">
        <f t="shared" si="26"/>
        <v>5.740740740740741</v>
      </c>
      <c r="I375" s="183">
        <f t="shared" si="26"/>
        <v>4.8020228104153215</v>
      </c>
      <c r="J375" s="183">
        <f t="shared" si="26"/>
        <v>5.556307831189348</v>
      </c>
      <c r="K375" s="183">
        <f t="shared" si="26"/>
        <v>9.397545555968762</v>
      </c>
      <c r="L375" s="183">
        <f t="shared" si="26"/>
        <v>8.021618080576483</v>
      </c>
      <c r="M375" s="183">
        <f t="shared" si="26"/>
        <v>7.98607318405243</v>
      </c>
      <c r="N375" s="183">
        <f t="shared" si="26"/>
        <v>4.594204167396254</v>
      </c>
      <c r="O375" s="183">
        <f t="shared" si="26"/>
        <v>9.277642793783023</v>
      </c>
      <c r="P375" s="183">
        <f t="shared" si="26"/>
        <v>7.711803041274439</v>
      </c>
      <c r="Q375" s="274">
        <f t="shared" si="17"/>
        <v>100.28696929733789</v>
      </c>
      <c r="R375" s="275">
        <f t="shared" si="18"/>
        <v>0.7163354949809849</v>
      </c>
      <c r="T375" s="204"/>
      <c r="U375" s="194"/>
    </row>
    <row r="376" spans="2:21" ht="12.75">
      <c r="B376" s="79" t="s">
        <v>8</v>
      </c>
      <c r="C376" s="183">
        <f aca="true" t="shared" si="27" ref="C376:P376">10-C356/C$362</f>
        <v>0.1901756089665767</v>
      </c>
      <c r="D376" s="183">
        <f t="shared" si="27"/>
        <v>9.451682953311618</v>
      </c>
      <c r="E376" s="183">
        <f t="shared" si="27"/>
        <v>1.890295358649789</v>
      </c>
      <c r="F376" s="183">
        <f t="shared" si="27"/>
        <v>1.6103896103896105</v>
      </c>
      <c r="G376" s="183">
        <f t="shared" si="27"/>
        <v>8.291330872938165</v>
      </c>
      <c r="H376" s="183">
        <f t="shared" si="27"/>
        <v>4.897707231040564</v>
      </c>
      <c r="I376" s="183">
        <f t="shared" si="27"/>
        <v>6.339573918657198</v>
      </c>
      <c r="J376" s="183">
        <f t="shared" si="27"/>
        <v>4.840893703452945</v>
      </c>
      <c r="K376" s="183">
        <f t="shared" si="27"/>
        <v>7.612495351431759</v>
      </c>
      <c r="L376" s="183">
        <f t="shared" si="27"/>
        <v>6.0039305601048145</v>
      </c>
      <c r="M376" s="183">
        <f t="shared" si="27"/>
        <v>7.753959584926269</v>
      </c>
      <c r="N376" s="183">
        <f t="shared" si="27"/>
        <v>2.8252495184731226</v>
      </c>
      <c r="O376" s="183">
        <f t="shared" si="27"/>
        <v>7.3199892012804195</v>
      </c>
      <c r="P376" s="183">
        <f t="shared" si="27"/>
        <v>6.049058653149892</v>
      </c>
      <c r="Q376" s="274">
        <f t="shared" si="17"/>
        <v>75.07673212677275</v>
      </c>
      <c r="R376" s="275">
        <f t="shared" si="18"/>
        <v>0.5362623723340911</v>
      </c>
      <c r="T376" s="204"/>
      <c r="U376" s="194"/>
    </row>
    <row r="377" spans="2:21" ht="12.75">
      <c r="B377" s="79" t="s">
        <v>67</v>
      </c>
      <c r="C377" s="183">
        <f aca="true" t="shared" si="28" ref="C377:P377">10-C357/C$362</f>
        <v>4.0786598689002185</v>
      </c>
      <c r="D377" s="183">
        <f t="shared" si="28"/>
        <v>7.347991313789359</v>
      </c>
      <c r="E377" s="183">
        <f t="shared" si="28"/>
        <v>9.30379746835443</v>
      </c>
      <c r="F377" s="183">
        <f t="shared" si="28"/>
        <v>9.560802833530106</v>
      </c>
      <c r="G377" s="183">
        <f t="shared" si="28"/>
        <v>9.732168411538751</v>
      </c>
      <c r="H377" s="183">
        <f t="shared" si="28"/>
        <v>6.716931216931217</v>
      </c>
      <c r="I377" s="183">
        <f t="shared" si="28"/>
        <v>9.442651172799655</v>
      </c>
      <c r="J377" s="183">
        <f t="shared" si="28"/>
        <v>7.178966373279169</v>
      </c>
      <c r="K377" s="183">
        <f t="shared" si="28"/>
        <v>7.1141688359985125</v>
      </c>
      <c r="L377" s="183">
        <f t="shared" si="28"/>
        <v>8.653783164100885</v>
      </c>
      <c r="M377" s="183">
        <f t="shared" si="28"/>
        <v>9.554888039322774</v>
      </c>
      <c r="N377" s="183">
        <f t="shared" si="28"/>
        <v>9.954911574155139</v>
      </c>
      <c r="O377" s="183">
        <f t="shared" si="28"/>
        <v>9.797909676424082</v>
      </c>
      <c r="P377" s="183">
        <f t="shared" si="28"/>
        <v>8.441346850108618</v>
      </c>
      <c r="Q377" s="274">
        <f t="shared" si="17"/>
        <v>116.8789767992329</v>
      </c>
      <c r="R377" s="275">
        <f t="shared" si="18"/>
        <v>0.834849834280235</v>
      </c>
      <c r="T377" s="204"/>
      <c r="U377" s="194"/>
    </row>
    <row r="378" spans="2:21" ht="12.75">
      <c r="B378" s="79" t="s">
        <v>172</v>
      </c>
      <c r="C378" s="183">
        <f aca="true" t="shared" si="29" ref="C378:P378">10-C358/C$362</f>
        <v>4.357853848021364</v>
      </c>
      <c r="D378" s="183">
        <f t="shared" si="29"/>
        <v>0.5048859934853436</v>
      </c>
      <c r="E378" s="183">
        <f t="shared" si="29"/>
        <v>8.632911392405063</v>
      </c>
      <c r="F378" s="183">
        <f t="shared" si="29"/>
        <v>8.439197166469894</v>
      </c>
      <c r="G378" s="183">
        <f t="shared" si="29"/>
        <v>7.807637267454998</v>
      </c>
      <c r="H378" s="183">
        <f t="shared" si="29"/>
        <v>7.8280423280423275</v>
      </c>
      <c r="I378" s="183">
        <f t="shared" si="29"/>
        <v>7.785668173014848</v>
      </c>
      <c r="J378" s="183">
        <f t="shared" si="29"/>
        <v>7.173324306025728</v>
      </c>
      <c r="K378" s="183">
        <f t="shared" si="29"/>
        <v>9.627184827073261</v>
      </c>
      <c r="L378" s="183">
        <f t="shared" si="29"/>
        <v>1.1889944317065186</v>
      </c>
      <c r="M378" s="183">
        <f t="shared" si="29"/>
        <v>8.94183506280721</v>
      </c>
      <c r="N378" s="183">
        <f t="shared" si="29"/>
        <v>8.413587812992471</v>
      </c>
      <c r="O378" s="183">
        <f t="shared" si="29"/>
        <v>6.216591461298161</v>
      </c>
      <c r="P378" s="183">
        <f t="shared" si="29"/>
        <v>0</v>
      </c>
      <c r="Q378" s="274">
        <f t="shared" si="17"/>
        <v>86.9177140707972</v>
      </c>
      <c r="R378" s="275">
        <f t="shared" si="18"/>
        <v>0.6208408147914086</v>
      </c>
      <c r="T378" s="204"/>
      <c r="U378" s="194"/>
    </row>
    <row r="379" spans="2:21" ht="12.75">
      <c r="B379" s="79" t="s">
        <v>170</v>
      </c>
      <c r="C379" s="183">
        <f aca="true" t="shared" si="30" ref="C379:P379">10-C359/C$362</f>
        <v>2.8283563971837813</v>
      </c>
      <c r="D379" s="183">
        <f t="shared" si="30"/>
        <v>0</v>
      </c>
      <c r="E379" s="183">
        <f t="shared" si="30"/>
        <v>1.5864978902953588</v>
      </c>
      <c r="F379" s="183">
        <f t="shared" si="30"/>
        <v>0</v>
      </c>
      <c r="G379" s="183">
        <f t="shared" si="30"/>
        <v>7.6571514649393695</v>
      </c>
      <c r="H379" s="183">
        <f t="shared" si="30"/>
        <v>6.551146384479718</v>
      </c>
      <c r="I379" s="183">
        <f t="shared" si="30"/>
        <v>1.5472347751237354</v>
      </c>
      <c r="J379" s="183">
        <f t="shared" si="30"/>
        <v>3.9787858271270595</v>
      </c>
      <c r="K379" s="183">
        <f t="shared" si="30"/>
        <v>4.193008553365564</v>
      </c>
      <c r="L379" s="183">
        <f t="shared" si="30"/>
        <v>0</v>
      </c>
      <c r="M379" s="183">
        <f t="shared" si="30"/>
        <v>3.545876570180229</v>
      </c>
      <c r="N379" s="183">
        <f t="shared" si="30"/>
        <v>1.4025564699702322</v>
      </c>
      <c r="O379" s="183">
        <f t="shared" si="30"/>
        <v>7.895021018936326</v>
      </c>
      <c r="P379" s="183">
        <f t="shared" si="30"/>
        <v>4.893193338160753</v>
      </c>
      <c r="Q379" s="274">
        <f t="shared" si="17"/>
        <v>46.07882868976212</v>
      </c>
      <c r="R379" s="275">
        <f t="shared" si="18"/>
        <v>0.329134490641158</v>
      </c>
      <c r="T379" s="204"/>
      <c r="U379" s="194"/>
    </row>
    <row r="380" spans="2:21" ht="12.75">
      <c r="B380" s="79" t="s">
        <v>59</v>
      </c>
      <c r="C380" s="183">
        <f aca="true" t="shared" si="31" ref="C380:P380">10-C360/C$362</f>
        <v>0.5478676054058429</v>
      </c>
      <c r="D380" s="183">
        <f t="shared" si="31"/>
        <v>6.433224755700326</v>
      </c>
      <c r="E380" s="183">
        <f t="shared" si="31"/>
        <v>0</v>
      </c>
      <c r="F380" s="183">
        <f t="shared" si="31"/>
        <v>3.1971664698937436</v>
      </c>
      <c r="G380" s="183">
        <f t="shared" si="31"/>
        <v>7.493259019356783</v>
      </c>
      <c r="H380" s="183">
        <f t="shared" si="31"/>
        <v>5.205467372134039</v>
      </c>
      <c r="I380" s="183">
        <f t="shared" si="31"/>
        <v>3.001936733376372</v>
      </c>
      <c r="J380" s="183">
        <f t="shared" si="31"/>
        <v>8.51839313924622</v>
      </c>
      <c r="K380" s="183">
        <f t="shared" si="31"/>
        <v>8.364633692822611</v>
      </c>
      <c r="L380" s="183">
        <f t="shared" si="31"/>
        <v>7.56305273501474</v>
      </c>
      <c r="M380" s="183">
        <f t="shared" si="31"/>
        <v>5.817859093391589</v>
      </c>
      <c r="N380" s="183">
        <f t="shared" si="31"/>
        <v>6.569339870425495</v>
      </c>
      <c r="O380" s="183">
        <f t="shared" si="31"/>
        <v>9.689536812063713</v>
      </c>
      <c r="P380" s="183">
        <f t="shared" si="31"/>
        <v>2.962527154236061</v>
      </c>
      <c r="Q380" s="274">
        <f t="shared" si="17"/>
        <v>75.36426445306752</v>
      </c>
      <c r="R380" s="275">
        <f t="shared" si="18"/>
        <v>0.538316174664768</v>
      </c>
      <c r="T380" s="204"/>
      <c r="U380" s="194"/>
    </row>
    <row r="381" spans="2:21" ht="13.5" thickBot="1">
      <c r="B381" s="179" t="s">
        <v>6</v>
      </c>
      <c r="C381" s="271">
        <f aca="true" t="shared" si="32" ref="C381:P381">10-C361/C$362</f>
        <v>5.532087076151169</v>
      </c>
      <c r="D381" s="271">
        <f t="shared" si="32"/>
        <v>8.319761129207382</v>
      </c>
      <c r="E381" s="271">
        <f t="shared" si="32"/>
        <v>9.514767932489452</v>
      </c>
      <c r="F381" s="271">
        <f t="shared" si="32"/>
        <v>8.512396694214877</v>
      </c>
      <c r="G381" s="271">
        <f t="shared" si="32"/>
        <v>0</v>
      </c>
      <c r="H381" s="271">
        <f t="shared" si="32"/>
        <v>0</v>
      </c>
      <c r="I381" s="271">
        <f t="shared" si="32"/>
        <v>7.177749085431461</v>
      </c>
      <c r="J381" s="271">
        <f t="shared" si="32"/>
        <v>4.106296547054841</v>
      </c>
      <c r="K381" s="271">
        <f t="shared" si="32"/>
        <v>6.840833023428784</v>
      </c>
      <c r="L381" s="271">
        <f t="shared" si="32"/>
        <v>4.528332787422208</v>
      </c>
      <c r="M381" s="271">
        <f t="shared" si="32"/>
        <v>3.0038230475150183</v>
      </c>
      <c r="N381" s="271">
        <f t="shared" si="32"/>
        <v>8.290141831553143</v>
      </c>
      <c r="O381" s="271">
        <f t="shared" si="32"/>
        <v>8.863049095607234</v>
      </c>
      <c r="P381" s="271">
        <f t="shared" si="32"/>
        <v>9.156408399710354</v>
      </c>
      <c r="Q381" s="276">
        <f t="shared" si="17"/>
        <v>83.84564664978593</v>
      </c>
      <c r="R381" s="277">
        <f t="shared" si="18"/>
        <v>0.5988974760698995</v>
      </c>
      <c r="T381" s="204"/>
      <c r="U381" s="194"/>
    </row>
    <row r="382" spans="2:13" ht="12.75">
      <c r="B382"/>
      <c r="C382"/>
      <c r="D382"/>
      <c r="E382"/>
      <c r="F382"/>
      <c r="G382"/>
      <c r="H382"/>
      <c r="I382"/>
      <c r="J382"/>
      <c r="K382"/>
      <c r="L382"/>
      <c r="M382"/>
    </row>
    <row r="383" spans="16:18" ht="12.75">
      <c r="P383" s="191" t="s">
        <v>270</v>
      </c>
      <c r="Q383" s="191">
        <v>140</v>
      </c>
      <c r="R383" s="192"/>
    </row>
  </sheetData>
  <sheetProtection/>
  <mergeCells count="18">
    <mergeCell ref="B341:C341"/>
    <mergeCell ref="B198:C198"/>
    <mergeCell ref="B218:C218"/>
    <mergeCell ref="B237:C237"/>
    <mergeCell ref="B47:C47"/>
    <mergeCell ref="B68:C68"/>
    <mergeCell ref="B89:C89"/>
    <mergeCell ref="B109:C109"/>
    <mergeCell ref="Q365:R365"/>
    <mergeCell ref="B2:R2"/>
    <mergeCell ref="B260:C260"/>
    <mergeCell ref="B281:C281"/>
    <mergeCell ref="B302:C302"/>
    <mergeCell ref="B322:C322"/>
    <mergeCell ref="B128:C128"/>
    <mergeCell ref="B151:C151"/>
    <mergeCell ref="B25:L25"/>
    <mergeCell ref="B177:C177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3:R88"/>
  <sheetViews>
    <sheetView zoomScalePageLayoutView="0" workbookViewId="0" topLeftCell="A1">
      <selection activeCell="W33" sqref="W33"/>
    </sheetView>
  </sheetViews>
  <sheetFormatPr defaultColWidth="9.140625" defaultRowHeight="12.75"/>
  <cols>
    <col min="2" max="2" width="21.28125" style="0" customWidth="1"/>
    <col min="3" max="3" width="13.8515625" style="0" customWidth="1"/>
    <col min="4" max="4" width="12.7109375" style="0" customWidth="1"/>
    <col min="7" max="7" width="14.8515625" style="0" customWidth="1"/>
    <col min="8" max="8" width="14.00390625" style="0" customWidth="1"/>
  </cols>
  <sheetData>
    <row r="3" spans="2:18" ht="13.5" thickBot="1">
      <c r="B3" s="372" t="s">
        <v>304</v>
      </c>
      <c r="C3" s="372"/>
      <c r="D3" s="372"/>
      <c r="H3" s="171" t="s">
        <v>290</v>
      </c>
      <c r="R3" s="171" t="s">
        <v>291</v>
      </c>
    </row>
    <row r="4" spans="2:4" ht="12.75">
      <c r="B4" s="350" t="s">
        <v>71</v>
      </c>
      <c r="C4" s="373" t="s">
        <v>264</v>
      </c>
      <c r="D4" s="374"/>
    </row>
    <row r="5" spans="2:4" ht="12.75">
      <c r="B5" s="351"/>
      <c r="C5" s="158" t="s">
        <v>265</v>
      </c>
      <c r="D5" s="265" t="s">
        <v>266</v>
      </c>
    </row>
    <row r="6" spans="2:4" ht="12.75">
      <c r="B6" s="72" t="s">
        <v>2</v>
      </c>
      <c r="C6" s="159">
        <v>11.623333333333335</v>
      </c>
      <c r="D6" s="264">
        <v>626.9566666666666</v>
      </c>
    </row>
    <row r="7" spans="2:4" ht="12.75">
      <c r="B7" s="79" t="s">
        <v>194</v>
      </c>
      <c r="C7" s="160">
        <v>11.626666666666667</v>
      </c>
      <c r="D7" s="157">
        <v>598.9799999999999</v>
      </c>
    </row>
    <row r="8" spans="2:4" ht="12.75">
      <c r="B8" s="79" t="s">
        <v>10</v>
      </c>
      <c r="C8" s="76">
        <v>11.57</v>
      </c>
      <c r="D8" s="77">
        <v>615.8066666666667</v>
      </c>
    </row>
    <row r="9" spans="2:4" ht="12.75">
      <c r="B9" s="79" t="s">
        <v>7</v>
      </c>
      <c r="C9" s="76">
        <v>11.61</v>
      </c>
      <c r="D9" s="77">
        <v>612.8166666666667</v>
      </c>
    </row>
    <row r="10" spans="2:4" ht="12.75">
      <c r="B10" s="79" t="s">
        <v>269</v>
      </c>
      <c r="C10" s="76">
        <v>11.553333333333333</v>
      </c>
      <c r="D10" s="77">
        <v>597.0566666666666</v>
      </c>
    </row>
    <row r="11" spans="2:4" ht="12.75">
      <c r="B11" s="79" t="s">
        <v>160</v>
      </c>
      <c r="C11" s="76">
        <v>11.566666666666668</v>
      </c>
      <c r="D11" s="77">
        <v>617.3799999999998</v>
      </c>
    </row>
    <row r="12" spans="2:4" ht="12.75">
      <c r="B12" s="79" t="s">
        <v>11</v>
      </c>
      <c r="C12" s="76">
        <v>11.626666666666665</v>
      </c>
      <c r="D12" s="77">
        <v>621.7533333333332</v>
      </c>
    </row>
    <row r="13" spans="2:4" ht="12.75">
      <c r="B13" s="79" t="s">
        <v>163</v>
      </c>
      <c r="C13" s="76">
        <v>11.560000000000002</v>
      </c>
      <c r="D13" s="77">
        <v>618.2266666666665</v>
      </c>
    </row>
    <row r="14" spans="2:4" ht="12.75">
      <c r="B14" s="79" t="s">
        <v>9</v>
      </c>
      <c r="C14" s="76">
        <v>11.626666666666665</v>
      </c>
      <c r="D14" s="77">
        <v>618.8633333333331</v>
      </c>
    </row>
    <row r="15" spans="2:4" ht="12.75">
      <c r="B15" s="79" t="s">
        <v>195</v>
      </c>
      <c r="C15" s="76">
        <v>11.549999999999999</v>
      </c>
      <c r="D15" s="77">
        <v>614.1899999999999</v>
      </c>
    </row>
    <row r="16" spans="2:4" ht="12.75">
      <c r="B16" s="79" t="s">
        <v>292</v>
      </c>
      <c r="C16" s="76">
        <v>11.650000000000004</v>
      </c>
      <c r="D16" s="77">
        <v>604.26</v>
      </c>
    </row>
    <row r="17" spans="2:4" ht="12.75">
      <c r="B17" s="79" t="s">
        <v>8</v>
      </c>
      <c r="C17" s="76">
        <v>11.456666666666669</v>
      </c>
      <c r="D17" s="77">
        <v>589.9633333333333</v>
      </c>
    </row>
    <row r="18" spans="2:4" ht="12.75">
      <c r="B18" s="79" t="s">
        <v>67</v>
      </c>
      <c r="C18" s="76">
        <v>11.603333333333332</v>
      </c>
      <c r="D18" s="77">
        <v>624.3466666666665</v>
      </c>
    </row>
    <row r="19" spans="2:4" ht="12.75">
      <c r="B19" s="79" t="s">
        <v>172</v>
      </c>
      <c r="C19" s="76">
        <v>11.556666666666667</v>
      </c>
      <c r="D19" s="77">
        <v>617.8499999999999</v>
      </c>
    </row>
    <row r="20" spans="2:4" ht="12.75">
      <c r="B20" s="79" t="s">
        <v>170</v>
      </c>
      <c r="C20" s="76">
        <v>11.646666666666668</v>
      </c>
      <c r="D20" s="77">
        <v>644.17</v>
      </c>
    </row>
    <row r="21" spans="2:4" ht="12.75">
      <c r="B21" s="79" t="s">
        <v>59</v>
      </c>
      <c r="C21" s="76">
        <v>11.546666666666669</v>
      </c>
      <c r="D21" s="77">
        <v>614.8199999999999</v>
      </c>
    </row>
    <row r="22" spans="2:4" ht="13.5" thickBot="1">
      <c r="B22" s="179" t="s">
        <v>6</v>
      </c>
      <c r="C22" s="266">
        <v>11.64333333333333</v>
      </c>
      <c r="D22" s="267">
        <v>589.9499999999999</v>
      </c>
    </row>
    <row r="25" ht="13.5" thickBot="1">
      <c r="B25" s="171" t="s">
        <v>305</v>
      </c>
    </row>
    <row r="26" spans="2:6" ht="12.75" customHeight="1">
      <c r="B26" s="350" t="s">
        <v>71</v>
      </c>
      <c r="C26" s="343" t="s">
        <v>259</v>
      </c>
      <c r="D26" s="344"/>
      <c r="E26" s="344"/>
      <c r="F26" s="345"/>
    </row>
    <row r="27" spans="2:6" ht="12.75">
      <c r="B27" s="351"/>
      <c r="C27" s="52" t="s">
        <v>260</v>
      </c>
      <c r="D27" s="52" t="s">
        <v>261</v>
      </c>
      <c r="E27" s="52" t="s">
        <v>262</v>
      </c>
      <c r="F27" s="53" t="s">
        <v>263</v>
      </c>
    </row>
    <row r="28" spans="2:6" ht="12.75">
      <c r="B28" s="72" t="s">
        <v>2</v>
      </c>
      <c r="C28" s="159">
        <v>23.3</v>
      </c>
      <c r="D28" s="159">
        <v>14.9</v>
      </c>
      <c r="E28" s="159">
        <v>48.69999999999999</v>
      </c>
      <c r="F28" s="264">
        <v>588</v>
      </c>
    </row>
    <row r="29" spans="2:6" ht="12.75">
      <c r="B29" s="79" t="s">
        <v>194</v>
      </c>
      <c r="C29" s="76">
        <v>23.3</v>
      </c>
      <c r="D29" s="76">
        <v>14.6</v>
      </c>
      <c r="E29" s="76">
        <v>47.53333333333333</v>
      </c>
      <c r="F29" s="77">
        <v>588</v>
      </c>
    </row>
    <row r="30" spans="2:6" ht="12.75">
      <c r="B30" s="79" t="s">
        <v>10</v>
      </c>
      <c r="C30" s="76">
        <v>23.3</v>
      </c>
      <c r="D30" s="76">
        <v>14.666666666666666</v>
      </c>
      <c r="E30" s="76">
        <v>47.53333333333333</v>
      </c>
      <c r="F30" s="77">
        <v>588</v>
      </c>
    </row>
    <row r="31" spans="2:6" ht="12.75">
      <c r="B31" s="79" t="s">
        <v>7</v>
      </c>
      <c r="C31" s="76">
        <v>23.3</v>
      </c>
      <c r="D31" s="76">
        <v>14.500000000000005</v>
      </c>
      <c r="E31" s="76">
        <v>47.63333333333333</v>
      </c>
      <c r="F31" s="77">
        <v>588</v>
      </c>
    </row>
    <row r="32" spans="2:6" ht="12.75">
      <c r="B32" s="79" t="s">
        <v>269</v>
      </c>
      <c r="C32" s="76">
        <v>23.3</v>
      </c>
      <c r="D32" s="76">
        <v>14.033333333333331</v>
      </c>
      <c r="E32" s="76">
        <v>48.300000000000004</v>
      </c>
      <c r="F32" s="77">
        <v>588</v>
      </c>
    </row>
    <row r="33" spans="2:6" ht="12.75">
      <c r="B33" s="79" t="s">
        <v>160</v>
      </c>
      <c r="C33" s="76">
        <v>23.3</v>
      </c>
      <c r="D33" s="76">
        <v>14.233333333333333</v>
      </c>
      <c r="E33" s="76">
        <v>48.033333333333324</v>
      </c>
      <c r="F33" s="77">
        <v>588</v>
      </c>
    </row>
    <row r="34" spans="2:6" ht="12.75">
      <c r="B34" s="79" t="s">
        <v>11</v>
      </c>
      <c r="C34" s="76">
        <v>23.3</v>
      </c>
      <c r="D34" s="76">
        <v>13.966666666666663</v>
      </c>
      <c r="E34" s="76">
        <v>48.03333333333334</v>
      </c>
      <c r="F34" s="77">
        <v>588</v>
      </c>
    </row>
    <row r="35" spans="2:6" ht="12.75">
      <c r="B35" s="79" t="s">
        <v>163</v>
      </c>
      <c r="C35" s="76">
        <v>23.3</v>
      </c>
      <c r="D35" s="76">
        <v>14.4</v>
      </c>
      <c r="E35" s="76">
        <v>47.53333333333334</v>
      </c>
      <c r="F35" s="77">
        <v>588</v>
      </c>
    </row>
    <row r="36" spans="2:6" ht="12.75">
      <c r="B36" s="79" t="s">
        <v>9</v>
      </c>
      <c r="C36" s="76">
        <v>23.3</v>
      </c>
      <c r="D36" s="76">
        <v>14.266666666666666</v>
      </c>
      <c r="E36" s="76">
        <v>48.26666666666667</v>
      </c>
      <c r="F36" s="77">
        <v>588</v>
      </c>
    </row>
    <row r="37" spans="2:6" ht="12.75">
      <c r="B37" s="79" t="s">
        <v>195</v>
      </c>
      <c r="C37" s="76">
        <v>23.3</v>
      </c>
      <c r="D37" s="76">
        <v>14.133333333333333</v>
      </c>
      <c r="E37" s="76">
        <v>48.633333333333326</v>
      </c>
      <c r="F37" s="77">
        <v>588</v>
      </c>
    </row>
    <row r="38" spans="2:6" ht="12.75">
      <c r="B38" s="79" t="s">
        <v>292</v>
      </c>
      <c r="C38" s="76">
        <v>23.3</v>
      </c>
      <c r="D38" s="76">
        <v>14.799999999999997</v>
      </c>
      <c r="E38" s="76">
        <v>49.23333333333333</v>
      </c>
      <c r="F38" s="77">
        <v>588</v>
      </c>
    </row>
    <row r="39" spans="2:6" ht="12.75">
      <c r="B39" s="79" t="s">
        <v>8</v>
      </c>
      <c r="C39" s="76">
        <v>23.3</v>
      </c>
      <c r="D39" s="76">
        <v>14.033333333333331</v>
      </c>
      <c r="E39" s="76">
        <v>47.533333333333324</v>
      </c>
      <c r="F39" s="77">
        <v>588</v>
      </c>
    </row>
    <row r="40" spans="2:6" ht="12.75">
      <c r="B40" s="79" t="s">
        <v>67</v>
      </c>
      <c r="C40" s="76">
        <v>23.3</v>
      </c>
      <c r="D40" s="76">
        <v>14.566666666666668</v>
      </c>
      <c r="E40" s="76">
        <v>47.9</v>
      </c>
      <c r="F40" s="77">
        <v>588</v>
      </c>
    </row>
    <row r="41" spans="2:6" ht="12.75">
      <c r="B41" s="79" t="s">
        <v>172</v>
      </c>
      <c r="C41" s="76">
        <v>23.3</v>
      </c>
      <c r="D41" s="76">
        <v>14.66666666666667</v>
      </c>
      <c r="E41" s="76">
        <v>47.599999999999994</v>
      </c>
      <c r="F41" s="77">
        <v>588</v>
      </c>
    </row>
    <row r="42" spans="2:6" ht="12.75">
      <c r="B42" s="79" t="s">
        <v>170</v>
      </c>
      <c r="C42" s="76">
        <v>23.3</v>
      </c>
      <c r="D42" s="76">
        <v>14.366666666666665</v>
      </c>
      <c r="E42" s="76">
        <v>48.23333333333333</v>
      </c>
      <c r="F42" s="77">
        <v>587.67</v>
      </c>
    </row>
    <row r="43" spans="2:6" ht="12.75">
      <c r="B43" s="79" t="s">
        <v>59</v>
      </c>
      <c r="C43" s="76">
        <v>23.299999999999997</v>
      </c>
      <c r="D43" s="76">
        <v>14.56</v>
      </c>
      <c r="E43" s="76">
        <v>48.07</v>
      </c>
      <c r="F43" s="77">
        <v>588</v>
      </c>
    </row>
    <row r="44" spans="2:6" ht="13.5" thickBot="1">
      <c r="B44" s="179" t="s">
        <v>6</v>
      </c>
      <c r="C44" s="221">
        <v>23.3</v>
      </c>
      <c r="D44" s="221">
        <v>13.699999999999998</v>
      </c>
      <c r="E44" s="221">
        <v>48.79999999999998</v>
      </c>
      <c r="F44" s="222">
        <v>588</v>
      </c>
    </row>
    <row r="45" ht="13.5" customHeight="1"/>
    <row r="47" ht="13.5" thickBot="1">
      <c r="B47" s="171" t="s">
        <v>306</v>
      </c>
    </row>
    <row r="48" spans="2:6" ht="12.75" customHeight="1">
      <c r="B48" s="350" t="s">
        <v>71</v>
      </c>
      <c r="C48" s="343" t="s">
        <v>267</v>
      </c>
      <c r="D48" s="344"/>
      <c r="E48" s="344"/>
      <c r="F48" s="345"/>
    </row>
    <row r="49" spans="2:6" ht="12.75">
      <c r="B49" s="351"/>
      <c r="C49" s="52" t="s">
        <v>260</v>
      </c>
      <c r="D49" s="52" t="s">
        <v>261</v>
      </c>
      <c r="E49" s="52" t="s">
        <v>262</v>
      </c>
      <c r="F49" s="53" t="s">
        <v>263</v>
      </c>
    </row>
    <row r="50" spans="2:6" ht="12.75">
      <c r="B50" s="72" t="s">
        <v>2</v>
      </c>
      <c r="C50" s="159">
        <v>33.4</v>
      </c>
      <c r="D50" s="159">
        <v>21.13</v>
      </c>
      <c r="E50" s="159">
        <v>62.43333333333334</v>
      </c>
      <c r="F50" s="264">
        <v>841</v>
      </c>
    </row>
    <row r="51" spans="2:6" ht="12.75">
      <c r="B51" s="79" t="s">
        <v>194</v>
      </c>
      <c r="C51" s="76">
        <v>33.4</v>
      </c>
      <c r="D51" s="76">
        <v>21.599999999999998</v>
      </c>
      <c r="E51" s="76">
        <v>62.49999999999999</v>
      </c>
      <c r="F51" s="77">
        <v>842</v>
      </c>
    </row>
    <row r="52" spans="2:6" ht="12.75">
      <c r="B52" s="79" t="s">
        <v>10</v>
      </c>
      <c r="C52" s="76">
        <v>33.4</v>
      </c>
      <c r="D52" s="76">
        <v>21.7</v>
      </c>
      <c r="E52" s="76">
        <v>63.033333333333324</v>
      </c>
      <c r="F52" s="77">
        <v>841</v>
      </c>
    </row>
    <row r="53" spans="2:6" ht="12.75">
      <c r="B53" s="79" t="s">
        <v>7</v>
      </c>
      <c r="C53" s="76">
        <v>33.4</v>
      </c>
      <c r="D53" s="76">
        <v>21.633333333333336</v>
      </c>
      <c r="E53" s="76">
        <v>62.5</v>
      </c>
      <c r="F53" s="77">
        <v>842</v>
      </c>
    </row>
    <row r="54" spans="2:6" ht="12.75">
      <c r="B54" s="79" t="s">
        <v>269</v>
      </c>
      <c r="C54" s="76">
        <v>33.4</v>
      </c>
      <c r="D54" s="76">
        <v>20.666666666666664</v>
      </c>
      <c r="E54" s="76">
        <v>62.50000000000001</v>
      </c>
      <c r="F54" s="77">
        <v>841</v>
      </c>
    </row>
    <row r="55" spans="2:6" ht="12.75">
      <c r="B55" s="79" t="s">
        <v>160</v>
      </c>
      <c r="C55" s="76">
        <v>33.4</v>
      </c>
      <c r="D55" s="76">
        <v>21.09999999999999</v>
      </c>
      <c r="E55" s="76">
        <v>62.56666666666666</v>
      </c>
      <c r="F55" s="77">
        <v>842</v>
      </c>
    </row>
    <row r="56" spans="2:6" ht="12.75">
      <c r="B56" s="79" t="s">
        <v>11</v>
      </c>
      <c r="C56" s="76">
        <v>33.4</v>
      </c>
      <c r="D56" s="76">
        <v>21.2</v>
      </c>
      <c r="E56" s="76">
        <v>62.4</v>
      </c>
      <c r="F56" s="77">
        <v>841</v>
      </c>
    </row>
    <row r="57" spans="2:6" ht="12.75">
      <c r="B57" s="79" t="s">
        <v>163</v>
      </c>
      <c r="C57" s="76">
        <v>33.4</v>
      </c>
      <c r="D57" s="76">
        <v>21.266666666666666</v>
      </c>
      <c r="E57" s="76">
        <v>62.43333333333333</v>
      </c>
      <c r="F57" s="77">
        <v>841</v>
      </c>
    </row>
    <row r="58" spans="2:6" ht="12.75">
      <c r="B58" s="79" t="s">
        <v>9</v>
      </c>
      <c r="C58" s="76">
        <v>33.4</v>
      </c>
      <c r="D58" s="76">
        <v>21.2</v>
      </c>
      <c r="E58" s="76">
        <v>62.49999999999998</v>
      </c>
      <c r="F58" s="77">
        <v>841.6666666666666</v>
      </c>
    </row>
    <row r="59" spans="2:6" ht="12.75">
      <c r="B59" s="79" t="s">
        <v>195</v>
      </c>
      <c r="C59" s="76">
        <v>33.4</v>
      </c>
      <c r="D59" s="76">
        <v>21</v>
      </c>
      <c r="E59" s="76">
        <v>62.50000000000001</v>
      </c>
      <c r="F59" s="77">
        <v>842</v>
      </c>
    </row>
    <row r="60" spans="2:6" ht="12.75">
      <c r="B60" s="79" t="s">
        <v>292</v>
      </c>
      <c r="C60" s="76">
        <v>33.4</v>
      </c>
      <c r="D60" s="76">
        <v>21.5</v>
      </c>
      <c r="E60" s="76">
        <v>62.400000000000006</v>
      </c>
      <c r="F60" s="77">
        <v>841</v>
      </c>
    </row>
    <row r="61" spans="2:6" ht="12.75">
      <c r="B61" s="79" t="s">
        <v>8</v>
      </c>
      <c r="C61" s="76">
        <v>33.4</v>
      </c>
      <c r="D61" s="76">
        <v>20.666666666666668</v>
      </c>
      <c r="E61" s="76">
        <v>62.36666666666665</v>
      </c>
      <c r="F61" s="77">
        <v>841</v>
      </c>
    </row>
    <row r="62" spans="2:6" ht="12.75">
      <c r="B62" s="79" t="s">
        <v>67</v>
      </c>
      <c r="C62" s="76">
        <v>33.4</v>
      </c>
      <c r="D62" s="76">
        <v>21.433333333333326</v>
      </c>
      <c r="E62" s="76">
        <v>62.4</v>
      </c>
      <c r="F62" s="77">
        <v>841</v>
      </c>
    </row>
    <row r="63" spans="2:6" ht="12.75">
      <c r="B63" s="79" t="s">
        <v>172</v>
      </c>
      <c r="C63" s="76">
        <v>33.4</v>
      </c>
      <c r="D63" s="76">
        <v>21.5</v>
      </c>
      <c r="E63" s="76">
        <v>62.433333333333344</v>
      </c>
      <c r="F63" s="77">
        <v>841.3333333333334</v>
      </c>
    </row>
    <row r="64" spans="2:6" ht="12.75">
      <c r="B64" s="79" t="s">
        <v>170</v>
      </c>
      <c r="C64" s="76">
        <v>33.33333333333333</v>
      </c>
      <c r="D64" s="76">
        <v>21.46666666666667</v>
      </c>
      <c r="E64" s="76">
        <v>62.300000000000004</v>
      </c>
      <c r="F64" s="77">
        <v>840</v>
      </c>
    </row>
    <row r="65" spans="2:6" ht="12.75">
      <c r="B65" s="79" t="s">
        <v>59</v>
      </c>
      <c r="C65" s="76">
        <v>33.4</v>
      </c>
      <c r="D65" s="76">
        <v>21.3</v>
      </c>
      <c r="E65" s="76">
        <v>62.599999999999994</v>
      </c>
      <c r="F65" s="77">
        <v>842</v>
      </c>
    </row>
    <row r="66" spans="2:6" ht="13.5" thickBot="1">
      <c r="B66" s="179" t="s">
        <v>6</v>
      </c>
      <c r="C66" s="221">
        <v>33.33333333333333</v>
      </c>
      <c r="D66" s="221">
        <v>19.700000000000006</v>
      </c>
      <c r="E66" s="221">
        <v>62.63333333333332</v>
      </c>
      <c r="F66" s="222">
        <v>840.3333333333334</v>
      </c>
    </row>
    <row r="69" spans="2:3" ht="13.5" thickBot="1">
      <c r="B69" s="291" t="s">
        <v>307</v>
      </c>
      <c r="C69" s="7"/>
    </row>
    <row r="70" spans="2:6" ht="12.75">
      <c r="B70" s="350" t="s">
        <v>71</v>
      </c>
      <c r="C70" s="343" t="s">
        <v>268</v>
      </c>
      <c r="D70" s="344"/>
      <c r="E70" s="344"/>
      <c r="F70" s="345"/>
    </row>
    <row r="71" spans="2:6" ht="12.75">
      <c r="B71" s="351"/>
      <c r="C71" s="52" t="s">
        <v>260</v>
      </c>
      <c r="D71" s="52" t="s">
        <v>261</v>
      </c>
      <c r="E71" s="52" t="s">
        <v>262</v>
      </c>
      <c r="F71" s="53" t="s">
        <v>263</v>
      </c>
    </row>
    <row r="72" spans="2:6" ht="12.75">
      <c r="B72" s="72" t="s">
        <v>2</v>
      </c>
      <c r="C72" s="159">
        <v>45.13333333333333</v>
      </c>
      <c r="D72" s="159">
        <v>25.8</v>
      </c>
      <c r="E72" s="159">
        <v>59.933333333333316</v>
      </c>
      <c r="F72" s="264">
        <v>1914</v>
      </c>
    </row>
    <row r="73" spans="2:6" ht="12.75">
      <c r="B73" s="79" t="s">
        <v>194</v>
      </c>
      <c r="C73" s="76">
        <v>45.199999999999996</v>
      </c>
      <c r="D73" s="76">
        <v>25.8</v>
      </c>
      <c r="E73" s="76">
        <v>59.966666666666676</v>
      </c>
      <c r="F73" s="77">
        <v>1914.6666666666667</v>
      </c>
    </row>
    <row r="74" spans="2:6" ht="12.75">
      <c r="B74" s="79" t="s">
        <v>10</v>
      </c>
      <c r="C74" s="76">
        <v>45.099999999999994</v>
      </c>
      <c r="D74" s="76">
        <v>25.766666666666662</v>
      </c>
      <c r="E74" s="76">
        <v>59.900000000000006</v>
      </c>
      <c r="F74" s="77">
        <v>1912.3333333333333</v>
      </c>
    </row>
    <row r="75" spans="2:6" ht="12.75">
      <c r="B75" s="79" t="s">
        <v>7</v>
      </c>
      <c r="C75" s="76">
        <v>45.1</v>
      </c>
      <c r="D75" s="76">
        <v>25.8</v>
      </c>
      <c r="E75" s="76">
        <v>59.833333333333336</v>
      </c>
      <c r="F75" s="77">
        <v>1913.3333333333333</v>
      </c>
    </row>
    <row r="76" spans="2:6" ht="12.75">
      <c r="B76" s="79" t="s">
        <v>269</v>
      </c>
      <c r="C76" s="76">
        <v>45.099999999999994</v>
      </c>
      <c r="D76" s="76">
        <v>25.8</v>
      </c>
      <c r="E76" s="76">
        <v>60.06666666666666</v>
      </c>
      <c r="F76" s="77">
        <v>1913.6666666666667</v>
      </c>
    </row>
    <row r="77" spans="2:6" ht="12.75">
      <c r="B77" s="79" t="s">
        <v>160</v>
      </c>
      <c r="C77" s="76">
        <v>45.033333333333324</v>
      </c>
      <c r="D77" s="76">
        <v>21.766666666666666</v>
      </c>
      <c r="E77" s="76">
        <v>59.96666666666666</v>
      </c>
      <c r="F77" s="77">
        <v>1910.6666666666667</v>
      </c>
    </row>
    <row r="78" spans="2:6" ht="12.75">
      <c r="B78" s="79" t="s">
        <v>11</v>
      </c>
      <c r="C78" s="76">
        <v>45.1</v>
      </c>
      <c r="D78" s="76">
        <v>25.8</v>
      </c>
      <c r="E78" s="76">
        <v>59.76666666666667</v>
      </c>
      <c r="F78" s="77">
        <v>1913.6666666666667</v>
      </c>
    </row>
    <row r="79" spans="2:6" ht="12.75">
      <c r="B79" s="79" t="s">
        <v>163</v>
      </c>
      <c r="C79" s="76">
        <v>45.16666666666666</v>
      </c>
      <c r="D79" s="76">
        <v>25.766666666666662</v>
      </c>
      <c r="E79" s="76">
        <v>60.1</v>
      </c>
      <c r="F79" s="77">
        <v>1914.3333333333333</v>
      </c>
    </row>
    <row r="80" spans="2:6" ht="12.75">
      <c r="B80" s="79" t="s">
        <v>9</v>
      </c>
      <c r="C80" s="76">
        <v>45.1</v>
      </c>
      <c r="D80" s="76">
        <v>25.8</v>
      </c>
      <c r="E80" s="76">
        <v>59.49999999999998</v>
      </c>
      <c r="F80" s="77">
        <v>1913.3333333333333</v>
      </c>
    </row>
    <row r="81" spans="2:6" ht="12.75">
      <c r="B81" s="79" t="s">
        <v>195</v>
      </c>
      <c r="C81" s="76">
        <v>45.13333333333333</v>
      </c>
      <c r="D81" s="76">
        <v>25.73333333333333</v>
      </c>
      <c r="E81" s="76">
        <v>59.833333333333336</v>
      </c>
      <c r="F81" s="77">
        <v>1914</v>
      </c>
    </row>
    <row r="82" spans="2:6" ht="12.75">
      <c r="B82" s="79" t="s">
        <v>292</v>
      </c>
      <c r="C82" s="76">
        <v>45.099999999999994</v>
      </c>
      <c r="D82" s="76">
        <v>25.733333333333338</v>
      </c>
      <c r="E82" s="76">
        <v>59.9</v>
      </c>
      <c r="F82" s="77">
        <v>1914</v>
      </c>
    </row>
    <row r="83" spans="2:6" ht="12.75">
      <c r="B83" s="79" t="s">
        <v>8</v>
      </c>
      <c r="C83" s="76">
        <v>45.13333333333333</v>
      </c>
      <c r="D83" s="76">
        <v>25.799999999999997</v>
      </c>
      <c r="E83" s="76">
        <v>59.800000000000004</v>
      </c>
      <c r="F83" s="77">
        <v>1914</v>
      </c>
    </row>
    <row r="84" spans="2:6" ht="12.75">
      <c r="B84" s="79" t="s">
        <v>67</v>
      </c>
      <c r="C84" s="76">
        <v>45.099999999999994</v>
      </c>
      <c r="D84" s="76">
        <v>25.8</v>
      </c>
      <c r="E84" s="76">
        <v>59.73333333333332</v>
      </c>
      <c r="F84" s="77">
        <v>1913.3333333333333</v>
      </c>
    </row>
    <row r="85" spans="2:6" ht="12.75">
      <c r="B85" s="79" t="s">
        <v>172</v>
      </c>
      <c r="C85" s="76">
        <v>45.06666666666666</v>
      </c>
      <c r="D85" s="76">
        <v>25.73333333333333</v>
      </c>
      <c r="E85" s="76">
        <v>60.133333333333326</v>
      </c>
      <c r="F85" s="77">
        <v>1912.6666666666667</v>
      </c>
    </row>
    <row r="86" spans="2:6" ht="12.75">
      <c r="B86" s="79" t="s">
        <v>170</v>
      </c>
      <c r="C86" s="76">
        <v>44.9</v>
      </c>
      <c r="D86" s="76">
        <v>25.8</v>
      </c>
      <c r="E86" s="76">
        <v>60.03333333333334</v>
      </c>
      <c r="F86" s="77">
        <v>1907</v>
      </c>
    </row>
    <row r="87" spans="2:6" ht="12.75">
      <c r="B87" s="79" t="s">
        <v>59</v>
      </c>
      <c r="C87" s="76">
        <v>45.199999999999996</v>
      </c>
      <c r="D87" s="76">
        <v>25.8</v>
      </c>
      <c r="E87" s="76">
        <v>60.00000000000001</v>
      </c>
      <c r="F87" s="77">
        <v>1914.3333333333333</v>
      </c>
    </row>
    <row r="88" spans="2:6" ht="13.5" thickBot="1">
      <c r="B88" s="179" t="s">
        <v>6</v>
      </c>
      <c r="C88" s="221">
        <v>45.1</v>
      </c>
      <c r="D88" s="221">
        <v>25.76666666666667</v>
      </c>
      <c r="E88" s="221">
        <v>59.93333333333333</v>
      </c>
      <c r="F88" s="222">
        <v>1913.3333333333333</v>
      </c>
    </row>
  </sheetData>
  <sheetProtection/>
  <mergeCells count="9">
    <mergeCell ref="B70:B71"/>
    <mergeCell ref="C70:F70"/>
    <mergeCell ref="B4:B5"/>
    <mergeCell ref="B3:D3"/>
    <mergeCell ref="C26:F26"/>
    <mergeCell ref="B26:B27"/>
    <mergeCell ref="C4:D4"/>
    <mergeCell ref="C48:F48"/>
    <mergeCell ref="B48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2011-05-12T13:00:51Z</cp:lastPrinted>
  <dcterms:created xsi:type="dcterms:W3CDTF">2008-07-26T12:31:53Z</dcterms:created>
  <dcterms:modified xsi:type="dcterms:W3CDTF">2012-03-23T10:14:26Z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